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G:\Shared drives\Credit Cards\"/>
    </mc:Choice>
  </mc:AlternateContent>
  <xr:revisionPtr revIDLastSave="0" documentId="13_ncr:1_{37843422-C09B-4A86-AB09-BF075E74CCE7}" xr6:coauthVersionLast="47" xr6:coauthVersionMax="47" xr10:uidLastSave="{00000000-0000-0000-0000-000000000000}"/>
  <workbookProtection lockStructure="1"/>
  <bookViews>
    <workbookView xWindow="-120" yWindow="-120" windowWidth="29040" windowHeight="15720" xr2:uid="{8FCE916F-66EA-461F-8182-5D38E28C2499}"/>
  </bookViews>
  <sheets>
    <sheet name="Form" sheetId="1" r:id="rId1"/>
    <sheet name="Accounting" sheetId="2" r:id="rId2"/>
    <sheet name="Lookup" sheetId="3" state="hidden" r:id="rId3"/>
  </sheets>
  <definedNames>
    <definedName name="Month">#REF!</definedName>
    <definedName name="_xlnm.Print_Area" localSheetId="0">Form!$A$1:$N$47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2" l="1"/>
  <c r="B4" i="2"/>
  <c r="A5" i="2"/>
  <c r="B5" i="2"/>
  <c r="A6" i="2"/>
  <c r="B6" i="2"/>
  <c r="A7" i="2"/>
  <c r="B7" i="2"/>
  <c r="A8" i="2"/>
  <c r="B8" i="2"/>
  <c r="A9" i="2"/>
  <c r="B9" i="2"/>
  <c r="A10" i="2"/>
  <c r="B10" i="2"/>
  <c r="A11" i="2"/>
  <c r="B11" i="2"/>
  <c r="A12" i="2"/>
  <c r="B12" i="2"/>
  <c r="A13" i="2"/>
  <c r="B13" i="2"/>
  <c r="A14" i="2"/>
  <c r="B14" i="2"/>
  <c r="A15" i="2"/>
  <c r="B15" i="2"/>
  <c r="A16" i="2"/>
  <c r="B16" i="2"/>
  <c r="A17" i="2"/>
  <c r="B17" i="2"/>
  <c r="A18" i="2"/>
  <c r="B18" i="2"/>
  <c r="A19" i="2"/>
  <c r="B19" i="2"/>
  <c r="A20" i="2"/>
  <c r="B20" i="2"/>
  <c r="A21" i="2"/>
  <c r="B21" i="2"/>
  <c r="A22" i="2"/>
  <c r="B22" i="2"/>
  <c r="A23" i="2"/>
  <c r="B23" i="2"/>
  <c r="A24" i="2"/>
  <c r="B24" i="2"/>
  <c r="A25" i="2"/>
  <c r="B25" i="2"/>
  <c r="A26" i="2"/>
  <c r="B26" i="2"/>
  <c r="A27" i="2"/>
  <c r="B27" i="2"/>
  <c r="A28" i="2"/>
  <c r="B28" i="2"/>
  <c r="A29" i="2"/>
  <c r="B29" i="2"/>
  <c r="A30" i="2"/>
  <c r="B30" i="2"/>
  <c r="A31" i="2"/>
  <c r="B31" i="2"/>
  <c r="A32" i="2"/>
  <c r="B32" i="2"/>
  <c r="A33" i="2"/>
  <c r="B33" i="2"/>
  <c r="A34" i="2"/>
  <c r="B34" i="2"/>
  <c r="A10" i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B3" i="2"/>
  <c r="A3" i="2"/>
  <c r="M5" i="1"/>
  <c r="A2" i="2" s="1"/>
  <c r="M41" i="1"/>
  <c r="F41" i="1"/>
  <c r="C19" i="2"/>
  <c r="B5" i="1"/>
  <c r="N5" i="1"/>
  <c r="C21" i="2" l="1"/>
  <c r="C18" i="2"/>
  <c r="C6" i="2"/>
  <c r="J5" i="1"/>
  <c r="K5" i="1"/>
  <c r="L5" i="1"/>
  <c r="C27" i="2"/>
  <c r="C13" i="2"/>
  <c r="C29" i="2"/>
  <c r="C11" i="2"/>
  <c r="C32" i="2"/>
  <c r="C24" i="2"/>
  <c r="C16" i="2"/>
  <c r="C8" i="2"/>
  <c r="C5" i="2"/>
  <c r="C10" i="2"/>
  <c r="C7" i="2"/>
  <c r="C34" i="2"/>
  <c r="C26" i="2"/>
  <c r="C4" i="2"/>
  <c r="C31" i="2"/>
  <c r="C23" i="2"/>
  <c r="G5" i="1"/>
  <c r="C12" i="2"/>
  <c r="H5" i="1"/>
  <c r="C33" i="2"/>
  <c r="C25" i="2"/>
  <c r="C17" i="2"/>
  <c r="C9" i="2"/>
  <c r="C3" i="2"/>
  <c r="C15" i="2"/>
  <c r="C28" i="2"/>
  <c r="C20" i="2"/>
  <c r="I5" i="1"/>
  <c r="C30" i="2"/>
  <c r="C22" i="2"/>
  <c r="C14" i="2"/>
  <c r="C2" i="2"/>
  <c r="B2" i="2" l="1"/>
</calcChain>
</file>

<file path=xl/sharedStrings.xml><?xml version="1.0" encoding="utf-8"?>
<sst xmlns="http://schemas.openxmlformats.org/spreadsheetml/2006/main" count="1064" uniqueCount="485">
  <si>
    <t>PAYMENT DISTRIBUTION FORM</t>
  </si>
  <si>
    <t xml:space="preserve"> </t>
  </si>
  <si>
    <t>July</t>
  </si>
  <si>
    <t>Personal Credit Card Number:</t>
  </si>
  <si>
    <t>01</t>
  </si>
  <si>
    <t>00000</t>
  </si>
  <si>
    <t>00</t>
  </si>
  <si>
    <t>000</t>
  </si>
  <si>
    <t>Information from Credit Card Statement</t>
  </si>
  <si>
    <t>Beloit College - Payment Distribution Information</t>
  </si>
  <si>
    <t>Jenzabar Account Number</t>
  </si>
  <si>
    <t>Date</t>
  </si>
  <si>
    <t>Merchant</t>
  </si>
  <si>
    <t>Location</t>
  </si>
  <si>
    <t>Fund</t>
  </si>
  <si>
    <t>Dept</t>
  </si>
  <si>
    <t>Identifier</t>
  </si>
  <si>
    <t>Act.</t>
  </si>
  <si>
    <t>Sub-Act</t>
  </si>
  <si>
    <t>Obj.Code</t>
  </si>
  <si>
    <t>Statement Total</t>
  </si>
  <si>
    <t>Distribution Total</t>
  </si>
  <si>
    <t>Employee's Signature</t>
  </si>
  <si>
    <t>Supervisor's Signature</t>
  </si>
  <si>
    <t>amt</t>
  </si>
  <si>
    <t>acct_cde</t>
  </si>
  <si>
    <t>description</t>
  </si>
  <si>
    <t>January</t>
  </si>
  <si>
    <t>1/31/</t>
  </si>
  <si>
    <t>February</t>
  </si>
  <si>
    <t>2/28/</t>
  </si>
  <si>
    <t>March</t>
  </si>
  <si>
    <t>3/31/</t>
  </si>
  <si>
    <t>April</t>
  </si>
  <si>
    <t>4/30/</t>
  </si>
  <si>
    <t>May</t>
  </si>
  <si>
    <t>5/31/</t>
  </si>
  <si>
    <t>June</t>
  </si>
  <si>
    <t>6/30/</t>
  </si>
  <si>
    <t>7/31/</t>
  </si>
  <si>
    <t>August</t>
  </si>
  <si>
    <t>8/31/</t>
  </si>
  <si>
    <t>September</t>
  </si>
  <si>
    <t>9/30/</t>
  </si>
  <si>
    <t>October</t>
  </si>
  <si>
    <t>10/31/</t>
  </si>
  <si>
    <t>November</t>
  </si>
  <si>
    <t>11/30/</t>
  </si>
  <si>
    <t>December</t>
  </si>
  <si>
    <t>12/31/</t>
  </si>
  <si>
    <t>Zambito</t>
  </si>
  <si>
    <t>James</t>
  </si>
  <si>
    <t>Hadavas</t>
  </si>
  <si>
    <t>Constantine</t>
  </si>
  <si>
    <t>Bradley</t>
  </si>
  <si>
    <t>Gloria</t>
  </si>
  <si>
    <t>Cox</t>
  </si>
  <si>
    <t>Suzanne</t>
  </si>
  <si>
    <t>Scarpaci</t>
  </si>
  <si>
    <t>Maria</t>
  </si>
  <si>
    <t>Dinnes</t>
  </si>
  <si>
    <t>Adam</t>
  </si>
  <si>
    <t>Saladar</t>
  </si>
  <si>
    <t>Daryl</t>
  </si>
  <si>
    <t>George</t>
  </si>
  <si>
    <t>Fox-Wilson</t>
  </si>
  <si>
    <t>Jessica</t>
  </si>
  <si>
    <t>Zarling</t>
  </si>
  <si>
    <t>Kim</t>
  </si>
  <si>
    <t>Lafleur</t>
  </si>
  <si>
    <t>Rob</t>
  </si>
  <si>
    <t>Meister</t>
  </si>
  <si>
    <t>Nicolette</t>
  </si>
  <si>
    <t>Moore</t>
  </si>
  <si>
    <t>Josh</t>
  </si>
  <si>
    <t>Locke</t>
  </si>
  <si>
    <t>Bliese</t>
  </si>
  <si>
    <t>Brian</t>
  </si>
  <si>
    <t>Ryan</t>
  </si>
  <si>
    <t>LeeAnn</t>
  </si>
  <si>
    <t>Fox</t>
  </si>
  <si>
    <t>Tara</t>
  </si>
  <si>
    <t>Klubertanz</t>
  </si>
  <si>
    <t>Theresa</t>
  </si>
  <si>
    <t>Bailey</t>
  </si>
  <si>
    <t>Alicia</t>
  </si>
  <si>
    <t>Pohl</t>
  </si>
  <si>
    <t>Beth</t>
  </si>
  <si>
    <t>Timothy</t>
  </si>
  <si>
    <t>Beckman</t>
  </si>
  <si>
    <t>Joy</t>
  </si>
  <si>
    <t>Espeseth</t>
  </si>
  <si>
    <t>Scott</t>
  </si>
  <si>
    <t>Fordell</t>
  </si>
  <si>
    <t>Johnson</t>
  </si>
  <si>
    <t>Sonya</t>
  </si>
  <si>
    <t>Oliver</t>
  </si>
  <si>
    <t>Donna</t>
  </si>
  <si>
    <t>Schober</t>
  </si>
  <si>
    <t>Kevin</t>
  </si>
  <si>
    <t>DeGeorge</t>
  </si>
  <si>
    <t>Dave</t>
  </si>
  <si>
    <t>Morello</t>
  </si>
  <si>
    <t>Hendrix</t>
  </si>
  <si>
    <t>Regina</t>
  </si>
  <si>
    <t>Mayse</t>
  </si>
  <si>
    <t>Karen</t>
  </si>
  <si>
    <t>Langhoff</t>
  </si>
  <si>
    <t>Kyle</t>
  </si>
  <si>
    <t>Hinz</t>
  </si>
  <si>
    <t>Olesen</t>
  </si>
  <si>
    <t>Angela</t>
  </si>
  <si>
    <t>Elisabeth</t>
  </si>
  <si>
    <t>Boynton</t>
  </si>
  <si>
    <t>Lizabeth</t>
  </si>
  <si>
    <t>Sutherland</t>
  </si>
  <si>
    <t>Steven</t>
  </si>
  <si>
    <t>Vance</t>
  </si>
  <si>
    <t>Butz</t>
  </si>
  <si>
    <t>Smith</t>
  </si>
  <si>
    <t>Carin</t>
  </si>
  <si>
    <t>Liam</t>
  </si>
  <si>
    <t>Story</t>
  </si>
  <si>
    <t>Christa</t>
  </si>
  <si>
    <t>Fouche</t>
  </si>
  <si>
    <t>Tamara</t>
  </si>
  <si>
    <t>Lerg</t>
  </si>
  <si>
    <t>Stolze</t>
  </si>
  <si>
    <t>Martha</t>
  </si>
  <si>
    <t>Polzin</t>
  </si>
  <si>
    <t>Emily</t>
  </si>
  <si>
    <t>Wilder</t>
  </si>
  <si>
    <t>Edward</t>
  </si>
  <si>
    <t>Counes</t>
  </si>
  <si>
    <t>Sieren</t>
  </si>
  <si>
    <t>Tatiana</t>
  </si>
  <si>
    <t>Bishop</t>
  </si>
  <si>
    <t>Wehrenberg</t>
  </si>
  <si>
    <t>Jacqueline</t>
  </si>
  <si>
    <t>Nordgren</t>
  </si>
  <si>
    <t>Shannon</t>
  </si>
  <si>
    <t>T'ai</t>
  </si>
  <si>
    <t>Gina</t>
  </si>
  <si>
    <t>Werner</t>
  </si>
  <si>
    <t>Zach</t>
  </si>
  <si>
    <t>Dettman</t>
  </si>
  <si>
    <t>Jason</t>
  </si>
  <si>
    <t>Perry</t>
  </si>
  <si>
    <t>Victoria</t>
  </si>
  <si>
    <t>Warren</t>
  </si>
  <si>
    <t>Tiffany</t>
  </si>
  <si>
    <t>Effler</t>
  </si>
  <si>
    <t>Zachary</t>
  </si>
  <si>
    <t>Stelter</t>
  </si>
  <si>
    <t>Mary</t>
  </si>
  <si>
    <t>Nalan</t>
  </si>
  <si>
    <t>Porscha</t>
  </si>
  <si>
    <t>Hintz</t>
  </si>
  <si>
    <t>Sarah</t>
  </si>
  <si>
    <t>Miranda</t>
  </si>
  <si>
    <t>Cipollone</t>
  </si>
  <si>
    <t>Rammelt</t>
  </si>
  <si>
    <t>Vanessa</t>
  </si>
  <si>
    <t>Schedin</t>
  </si>
  <si>
    <t>Knight</t>
  </si>
  <si>
    <t>Larry</t>
  </si>
  <si>
    <t>Mogul</t>
  </si>
  <si>
    <t>Randi</t>
  </si>
  <si>
    <t>Lopez</t>
  </si>
  <si>
    <t>Laura</t>
  </si>
  <si>
    <t>DiDomenico</t>
  </si>
  <si>
    <t>Natalie</t>
  </si>
  <si>
    <t>Pogue</t>
  </si>
  <si>
    <t>Brody</t>
  </si>
  <si>
    <t>Buckley</t>
  </si>
  <si>
    <t>Shane</t>
  </si>
  <si>
    <t>Watson</t>
  </si>
  <si>
    <t>Rongal</t>
  </si>
  <si>
    <t>Ballentine</t>
  </si>
  <si>
    <t>Hope</t>
  </si>
  <si>
    <t>Delos Angeles</t>
  </si>
  <si>
    <t>Karlo</t>
  </si>
  <si>
    <t>Speer</t>
  </si>
  <si>
    <t>Jones</t>
  </si>
  <si>
    <t>Fuelleman</t>
  </si>
  <si>
    <t>Julie</t>
  </si>
  <si>
    <t>Millins</t>
  </si>
  <si>
    <t>Kelly</t>
  </si>
  <si>
    <t>Del Vescovo</t>
  </si>
  <si>
    <t>Samuel</t>
  </si>
  <si>
    <t>McAfee</t>
  </si>
  <si>
    <t>Hermann</t>
  </si>
  <si>
    <t>Lara</t>
  </si>
  <si>
    <t>Kaveney</t>
  </si>
  <si>
    <t>Miller</t>
  </si>
  <si>
    <t>Kinzelman</t>
  </si>
  <si>
    <t>Cara</t>
  </si>
  <si>
    <t>Commodore</t>
  </si>
  <si>
    <t>Mercier</t>
  </si>
  <si>
    <t>Sueann</t>
  </si>
  <si>
    <t>Grant</t>
  </si>
  <si>
    <t>Justin</t>
  </si>
  <si>
    <t>Lagrosa</t>
  </si>
  <si>
    <t>Kambrea</t>
  </si>
  <si>
    <t>Last Name</t>
  </si>
  <si>
    <t>First Name</t>
  </si>
  <si>
    <t>ID</t>
  </si>
  <si>
    <t>Full Name</t>
  </si>
  <si>
    <t>04</t>
  </si>
  <si>
    <t>Name:</t>
  </si>
  <si>
    <t>Posting
Date</t>
  </si>
  <si>
    <t>Transaction
Date</t>
  </si>
  <si>
    <t>Statement
Amount</t>
  </si>
  <si>
    <t>Business Purpose/Expense Details</t>
  </si>
  <si>
    <t>Distribution
Amount</t>
  </si>
  <si>
    <t>Statement Month:</t>
  </si>
  <si>
    <t>Please complete all grey shaded areas.</t>
  </si>
  <si>
    <t>Initials</t>
  </si>
  <si>
    <t>BH</t>
  </si>
  <si>
    <t>BB</t>
  </si>
  <si>
    <t>CS</t>
  </si>
  <si>
    <t>DD</t>
  </si>
  <si>
    <t>DS</t>
  </si>
  <si>
    <t>EE</t>
  </si>
  <si>
    <t>ES</t>
  </si>
  <si>
    <t>KL</t>
  </si>
  <si>
    <t>LR</t>
  </si>
  <si>
    <t>LK</t>
  </si>
  <si>
    <t>LL</t>
  </si>
  <si>
    <t>MS</t>
  </si>
  <si>
    <t>RL</t>
  </si>
  <si>
    <t>SD</t>
  </si>
  <si>
    <t>SM</t>
  </si>
  <si>
    <t>SC</t>
  </si>
  <si>
    <t>SL</t>
  </si>
  <si>
    <t>SS</t>
  </si>
  <si>
    <t>Email the completed form to creditcard@beloit.edu using the cardholder's name and statement date in the subject line.</t>
  </si>
  <si>
    <t>If more rows are needed, please do not insert them above the top line or below the bottom line.</t>
  </si>
  <si>
    <t>Affognon</t>
  </si>
  <si>
    <t>William</t>
  </si>
  <si>
    <t>Anderbyrne</t>
  </si>
  <si>
    <t>Ellenor</t>
  </si>
  <si>
    <t>Eric</t>
  </si>
  <si>
    <t>Joseph M</t>
  </si>
  <si>
    <t>Campbell</t>
  </si>
  <si>
    <t>Michele</t>
  </si>
  <si>
    <t>Cerghedean</t>
  </si>
  <si>
    <t>Gabriela</t>
  </si>
  <si>
    <t>D. Tiffany</t>
  </si>
  <si>
    <t>Dailey</t>
  </si>
  <si>
    <t>De Leon</t>
  </si>
  <si>
    <t>Enomoto Kadooka</t>
  </si>
  <si>
    <t>Fie</t>
  </si>
  <si>
    <t>Sandy</t>
  </si>
  <si>
    <t>Furukawa</t>
  </si>
  <si>
    <t>Susan</t>
  </si>
  <si>
    <t>Goebel</t>
  </si>
  <si>
    <t>Grossman</t>
  </si>
  <si>
    <t>Yaffa</t>
  </si>
  <si>
    <t>Henkel</t>
  </si>
  <si>
    <t>Betsy</t>
  </si>
  <si>
    <t>Jolly</t>
  </si>
  <si>
    <t>Joyce</t>
  </si>
  <si>
    <t>Ellen</t>
  </si>
  <si>
    <t>Kubitz</t>
  </si>
  <si>
    <t>Tyler</t>
  </si>
  <si>
    <t>Landon</t>
  </si>
  <si>
    <t>Kathy</t>
  </si>
  <si>
    <t>Lewis</t>
  </si>
  <si>
    <t>Charles</t>
  </si>
  <si>
    <t>Sylvia</t>
  </si>
  <si>
    <t>Patrick</t>
  </si>
  <si>
    <t>Seth (James)</t>
  </si>
  <si>
    <t>Oldham</t>
  </si>
  <si>
    <t>Ashley</t>
  </si>
  <si>
    <t>Rosenthal</t>
  </si>
  <si>
    <t>Rougvie</t>
  </si>
  <si>
    <t>Sager</t>
  </si>
  <si>
    <t>Sanchez</t>
  </si>
  <si>
    <t>Santora</t>
  </si>
  <si>
    <t>Ann Marie</t>
  </si>
  <si>
    <t>Schmiechen</t>
  </si>
  <si>
    <t>Tim</t>
  </si>
  <si>
    <t>Sharlow</t>
  </si>
  <si>
    <t>Turpin</t>
  </si>
  <si>
    <t>Bruce</t>
  </si>
  <si>
    <t>Vale</t>
  </si>
  <si>
    <t>Daniel</t>
  </si>
  <si>
    <t>Ami J</t>
  </si>
  <si>
    <t>Virgo</t>
  </si>
  <si>
    <t>Kate</t>
  </si>
  <si>
    <t>Wachholz</t>
  </si>
  <si>
    <t>Brandon</t>
  </si>
  <si>
    <t>West</t>
  </si>
  <si>
    <t>Erick</t>
  </si>
  <si>
    <t>Williams</t>
  </si>
  <si>
    <t>WA</t>
  </si>
  <si>
    <t>EA</t>
  </si>
  <si>
    <t>AB</t>
  </si>
  <si>
    <t>HB</t>
  </si>
  <si>
    <t>JB</t>
  </si>
  <si>
    <t>EB</t>
  </si>
  <si>
    <t>GB</t>
  </si>
  <si>
    <t>SB</t>
  </si>
  <si>
    <t>MC</t>
  </si>
  <si>
    <t>GC</t>
  </si>
  <si>
    <t>DC</t>
  </si>
  <si>
    <t>LD</t>
  </si>
  <si>
    <t>JD</t>
  </si>
  <si>
    <t>KD</t>
  </si>
  <si>
    <t>ND</t>
  </si>
  <si>
    <t>AD</t>
  </si>
  <si>
    <t>ZE</t>
  </si>
  <si>
    <t>SE</t>
  </si>
  <si>
    <t>SF</t>
  </si>
  <si>
    <t>TF</t>
  </si>
  <si>
    <t>JF</t>
  </si>
  <si>
    <t>SG</t>
  </si>
  <si>
    <t>JG</t>
  </si>
  <si>
    <t>YG</t>
  </si>
  <si>
    <t>CH</t>
  </si>
  <si>
    <t>RH</t>
  </si>
  <si>
    <t>LH</t>
  </si>
  <si>
    <t>SH</t>
  </si>
  <si>
    <t>JH</t>
  </si>
  <si>
    <t>SJ</t>
  </si>
  <si>
    <t>EJ</t>
  </si>
  <si>
    <t>RK</t>
  </si>
  <si>
    <t>CK</t>
  </si>
  <si>
    <t>TK</t>
  </si>
  <si>
    <t>CL</t>
  </si>
  <si>
    <t>JL</t>
  </si>
  <si>
    <t>KM</t>
  </si>
  <si>
    <t>NM</t>
  </si>
  <si>
    <t>PM</t>
  </si>
  <si>
    <t>RM</t>
  </si>
  <si>
    <t>JM</t>
  </si>
  <si>
    <t>BM</t>
  </si>
  <si>
    <t>PN</t>
  </si>
  <si>
    <t>SN</t>
  </si>
  <si>
    <t>AO</t>
  </si>
  <si>
    <t>DO</t>
  </si>
  <si>
    <t>VP</t>
  </si>
  <si>
    <t>BP</t>
  </si>
  <si>
    <t>EP</t>
  </si>
  <si>
    <t>VR</t>
  </si>
  <si>
    <t>TR</t>
  </si>
  <si>
    <t>JR</t>
  </si>
  <si>
    <t>PS</t>
  </si>
  <si>
    <t>AS</t>
  </si>
  <si>
    <t>KS</t>
  </si>
  <si>
    <t>TS</t>
  </si>
  <si>
    <t>LS</t>
  </si>
  <si>
    <t>GT</t>
  </si>
  <si>
    <t>BT</t>
  </si>
  <si>
    <t>DV</t>
  </si>
  <si>
    <t>AV</t>
  </si>
  <si>
    <t>KV</t>
  </si>
  <si>
    <t>BW</t>
  </si>
  <si>
    <t>TW</t>
  </si>
  <si>
    <t>RW</t>
  </si>
  <si>
    <t>JW</t>
  </si>
  <si>
    <t>ZW</t>
  </si>
  <si>
    <t>EW</t>
  </si>
  <si>
    <t>CW</t>
  </si>
  <si>
    <t>GW</t>
  </si>
  <si>
    <t>JZ</t>
  </si>
  <si>
    <t>KZ</t>
  </si>
  <si>
    <t>Affognon, William</t>
  </si>
  <si>
    <t>Anderbyrne, Ellenor</t>
  </si>
  <si>
    <t>Bailey, Alicia</t>
  </si>
  <si>
    <t>Ballentine, Hope</t>
  </si>
  <si>
    <t>Beckman, Joy</t>
  </si>
  <si>
    <t>Bishop, Angela</t>
  </si>
  <si>
    <t>Bliese, Brian</t>
  </si>
  <si>
    <t>Boynton, Eric</t>
  </si>
  <si>
    <t>Bradley, Gloria</t>
  </si>
  <si>
    <t>Buckley, Shane</t>
  </si>
  <si>
    <t>Butz, Joseph M</t>
  </si>
  <si>
    <t>Campbell, Michele</t>
  </si>
  <si>
    <t>Cerghedean, Gabriela</t>
  </si>
  <si>
    <t>Cipollone, D. Tiffany</t>
  </si>
  <si>
    <t>Counes, George</t>
  </si>
  <si>
    <t>Cox, Suzanne</t>
  </si>
  <si>
    <t>Dailey, Liam</t>
  </si>
  <si>
    <t>De Leon, Joy</t>
  </si>
  <si>
    <t>DeGeorge, Dave</t>
  </si>
  <si>
    <t>Del Vescovo, Samuel</t>
  </si>
  <si>
    <t>Delos Angeles, Karlo</t>
  </si>
  <si>
    <t>Dettman, Jason</t>
  </si>
  <si>
    <t>DiDomenico, Natalie</t>
  </si>
  <si>
    <t>Dinnes, Adam</t>
  </si>
  <si>
    <t>Effler, Zachary</t>
  </si>
  <si>
    <t>Enomoto Kadooka, Elisabeth</t>
  </si>
  <si>
    <t>Espeseth, Scott</t>
  </si>
  <si>
    <t>Fie, Shannon</t>
  </si>
  <si>
    <t>Fordell, Sandy</t>
  </si>
  <si>
    <t>Fouche, Tamara</t>
  </si>
  <si>
    <t>Fox, Tara</t>
  </si>
  <si>
    <t>Fox-Wilson, Jessica</t>
  </si>
  <si>
    <t>Fuelleman, Julie</t>
  </si>
  <si>
    <t>Furukawa, Susan</t>
  </si>
  <si>
    <t>Goebel, Suzanne</t>
  </si>
  <si>
    <t>Grant, Justin</t>
  </si>
  <si>
    <t>Grossman, Yaffa</t>
  </si>
  <si>
    <t>Hadavas, Constantine</t>
  </si>
  <si>
    <t>Hendrix, Regina</t>
  </si>
  <si>
    <t>Henkel, Betsy</t>
  </si>
  <si>
    <t>Hermann, Lara</t>
  </si>
  <si>
    <t>Hintz, Sarah</t>
  </si>
  <si>
    <t>Hinz, Josh</t>
  </si>
  <si>
    <t>Johnson, Sonya</t>
  </si>
  <si>
    <t>Jolly, Shannon</t>
  </si>
  <si>
    <t>Jones, Emily</t>
  </si>
  <si>
    <t>Joyce, Ellen</t>
  </si>
  <si>
    <t>Kaveney, Ryan</t>
  </si>
  <si>
    <t>Kinzelman, Cara</t>
  </si>
  <si>
    <t>Klubertanz, Theresa</t>
  </si>
  <si>
    <t>Knight, Larry</t>
  </si>
  <si>
    <t>Kubitz, Tyler</t>
  </si>
  <si>
    <t>Lafleur, Rob</t>
  </si>
  <si>
    <t>Lagrosa, Kambrea</t>
  </si>
  <si>
    <t>Landon, Kathy</t>
  </si>
  <si>
    <t>Langhoff, Kyle</t>
  </si>
  <si>
    <t>Lerg, Kevin</t>
  </si>
  <si>
    <t>Lewis, Charles</t>
  </si>
  <si>
    <t>Locke, James</t>
  </si>
  <si>
    <t>Lopez, Laura</t>
  </si>
  <si>
    <t>Lopez, Sylvia</t>
  </si>
  <si>
    <t>Mayse, Karen</t>
  </si>
  <si>
    <t>McAfee, Steven</t>
  </si>
  <si>
    <t>Meister, Nicolette</t>
  </si>
  <si>
    <t>Mercier, Sueann</t>
  </si>
  <si>
    <t>Miller, Patrick</t>
  </si>
  <si>
    <t>Millins, Kelly</t>
  </si>
  <si>
    <t>Miranda, Seth (James)</t>
  </si>
  <si>
    <t>Mogul, Randi</t>
  </si>
  <si>
    <t>Moore, Josh</t>
  </si>
  <si>
    <t>Morello, Brian</t>
  </si>
  <si>
    <t>Nalan, Porscha</t>
  </si>
  <si>
    <t>Nordgren, Shannon</t>
  </si>
  <si>
    <t>Oldham, Ashley</t>
  </si>
  <si>
    <t>Olesen, Angela</t>
  </si>
  <si>
    <t>Oliver, Donna</t>
  </si>
  <si>
    <t>Perry, Victoria</t>
  </si>
  <si>
    <t>Pogue, Brody</t>
  </si>
  <si>
    <t>Pohl, Beth</t>
  </si>
  <si>
    <t>Polzin, Emily</t>
  </si>
  <si>
    <t>Rammelt, Vanessa</t>
  </si>
  <si>
    <t>Rosenthal, Lizabeth</t>
  </si>
  <si>
    <t>Rosenthal, Timothy</t>
  </si>
  <si>
    <t>Rougvie, James</t>
  </si>
  <si>
    <t>Ryan, LeeAnn</t>
  </si>
  <si>
    <t>Sager, Emily</t>
  </si>
  <si>
    <t>Saladar, Daryl</t>
  </si>
  <si>
    <t>Sanchez, Patrick</t>
  </si>
  <si>
    <t>Santora, Ann Marie</t>
  </si>
  <si>
    <t>Scarpaci, Maria</t>
  </si>
  <si>
    <t>Schedin, Karen</t>
  </si>
  <si>
    <t>Schmiechen, Tim</t>
  </si>
  <si>
    <t>Schober, Kevin</t>
  </si>
  <si>
    <t>Sharlow, Eric</t>
  </si>
  <si>
    <t>Sieren, Tatiana</t>
  </si>
  <si>
    <t>Smith, Carin</t>
  </si>
  <si>
    <t>Speer, Laura</t>
  </si>
  <si>
    <t>Stelter, Mary</t>
  </si>
  <si>
    <t>Stolze, Martha</t>
  </si>
  <si>
    <t>Story, Christa</t>
  </si>
  <si>
    <t>Sutherland, Steven</t>
  </si>
  <si>
    <t>T'ai, Gina</t>
  </si>
  <si>
    <t>Turpin, Bruce</t>
  </si>
  <si>
    <t>Vale, Daniel</t>
  </si>
  <si>
    <t>Vance, Ami J</t>
  </si>
  <si>
    <t>Virgo, Kate</t>
  </si>
  <si>
    <t>Wachholz, Brandon</t>
  </si>
  <si>
    <t>Warren, Tiffany</t>
  </si>
  <si>
    <t>Watson, Rongal</t>
  </si>
  <si>
    <t>Wehrenberg, Jacqueline</t>
  </si>
  <si>
    <t>Werner, Zach</t>
  </si>
  <si>
    <t>West, Erick</t>
  </si>
  <si>
    <t>Wilder, Edward</t>
  </si>
  <si>
    <t>Williams, Commodore</t>
  </si>
  <si>
    <t>Williams, George</t>
  </si>
  <si>
    <t>Zambito, James</t>
  </si>
  <si>
    <t>Zarling, Kim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</si>
</sst>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ptos Narrow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11"/>
      <color theme="1"/>
      <name val="Times New Roman"/>
      <family val="1"/>
    </font>
    <font>
      <b/>
      <sz val="9"/>
      <color rgb="FF000000"/>
      <name val="Times New Roman"/>
      <family val="1"/>
    </font>
    <font>
      <b/>
      <sz val="9"/>
      <color theme="1"/>
      <name val="Times New Roman"/>
      <family val="1"/>
    </font>
    <font>
      <sz val="8"/>
      <color rgb="FF000000"/>
      <name val="Times New Roman"/>
      <family val="1"/>
    </font>
    <font>
      <sz val="10"/>
      <color theme="1"/>
      <name val="Arial"/>
      <family val="2"/>
    </font>
    <font>
      <sz val="11"/>
      <name val="Aptos Narrow"/>
      <family val="2"/>
      <scheme val="minor"/>
    </font>
    <font>
      <sz val="10"/>
      <name val="Arial"/>
      <family val="2"/>
    </font>
    <font>
      <sz val="9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9999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14" fontId="4" fillId="2" borderId="4" xfId="0" quotePrefix="1" applyNumberFormat="1" applyFont="1" applyFill="1" applyBorder="1" applyAlignment="1" applyProtection="1">
      <alignment horizontal="left"/>
      <protection locked="0"/>
    </xf>
    <xf numFmtId="0" fontId="8" fillId="2" borderId="8" xfId="0" applyFont="1" applyFill="1" applyBorder="1" applyAlignment="1" applyProtection="1">
      <alignment horizontal="left" wrapText="1"/>
      <protection locked="0"/>
    </xf>
    <xf numFmtId="0" fontId="8" fillId="2" borderId="4" xfId="0" applyFont="1" applyFill="1" applyBorder="1" applyAlignment="1" applyProtection="1">
      <alignment horizontal="left" wrapText="1"/>
      <protection locked="0"/>
    </xf>
    <xf numFmtId="4" fontId="4" fillId="2" borderId="4" xfId="0" applyNumberFormat="1" applyFont="1" applyFill="1" applyBorder="1" applyAlignment="1" applyProtection="1">
      <alignment horizontal="right"/>
      <protection locked="0"/>
    </xf>
    <xf numFmtId="49" fontId="4" fillId="2" borderId="8" xfId="0" applyNumberFormat="1" applyFont="1" applyFill="1" applyBorder="1" applyAlignment="1" applyProtection="1">
      <alignment horizontal="right"/>
      <protection locked="0"/>
    </xf>
    <xf numFmtId="4" fontId="4" fillId="2" borderId="8" xfId="0" applyNumberFormat="1" applyFont="1" applyFill="1" applyBorder="1" applyAlignment="1" applyProtection="1">
      <alignment horizontal="right"/>
      <protection locked="0"/>
    </xf>
    <xf numFmtId="0" fontId="4" fillId="2" borderId="8" xfId="0" applyFont="1" applyFill="1" applyBorder="1" applyAlignment="1" applyProtection="1">
      <alignment wrapText="1"/>
      <protection locked="0"/>
    </xf>
    <xf numFmtId="14" fontId="4" fillId="2" borderId="8" xfId="0" quotePrefix="1" applyNumberFormat="1" applyFont="1" applyFill="1" applyBorder="1" applyAlignment="1" applyProtection="1">
      <alignment horizontal="left"/>
      <protection locked="0"/>
    </xf>
    <xf numFmtId="2" fontId="0" fillId="0" borderId="0" xfId="0" applyNumberFormat="1"/>
    <xf numFmtId="0" fontId="2" fillId="0" borderId="0" xfId="0" applyFont="1" applyProtection="1">
      <protection locked="0"/>
    </xf>
    <xf numFmtId="0" fontId="2" fillId="0" borderId="0" xfId="0" quotePrefix="1" applyFont="1" applyProtection="1">
      <protection locked="0"/>
    </xf>
    <xf numFmtId="0" fontId="1" fillId="0" borderId="0" xfId="0" applyFont="1"/>
    <xf numFmtId="0" fontId="2" fillId="0" borderId="0" xfId="0" applyFont="1"/>
    <xf numFmtId="0" fontId="3" fillId="0" borderId="0" xfId="0" applyFont="1"/>
    <xf numFmtId="14" fontId="2" fillId="0" borderId="2" xfId="0" quotePrefix="1" applyNumberFormat="1" applyFont="1" applyBorder="1"/>
    <xf numFmtId="0" fontId="2" fillId="0" borderId="2" xfId="0" applyFont="1" applyBorder="1"/>
    <xf numFmtId="14" fontId="2" fillId="0" borderId="1" xfId="0" quotePrefix="1" applyNumberFormat="1" applyFont="1" applyBorder="1" applyAlignment="1">
      <alignment horizontal="right"/>
    </xf>
    <xf numFmtId="1" fontId="2" fillId="0" borderId="2" xfId="0" applyNumberFormat="1" applyFont="1" applyBorder="1" applyAlignment="1">
      <alignment horizontal="left"/>
    </xf>
    <xf numFmtId="0" fontId="2" fillId="0" borderId="2" xfId="0" applyFont="1" applyBorder="1" applyAlignment="1">
      <alignment horizontal="right"/>
    </xf>
    <xf numFmtId="2" fontId="2" fillId="0" borderId="2" xfId="0" applyNumberFormat="1" applyFont="1" applyBorder="1"/>
    <xf numFmtId="0" fontId="2" fillId="0" borderId="3" xfId="0" applyFont="1" applyBorder="1"/>
    <xf numFmtId="0" fontId="5" fillId="0" borderId="7" xfId="0" applyFont="1" applyBorder="1"/>
    <xf numFmtId="0" fontId="5" fillId="0" borderId="5" xfId="0" applyFont="1" applyBorder="1"/>
    <xf numFmtId="0" fontId="5" fillId="0" borderId="6" xfId="0" applyFont="1" applyBorder="1"/>
    <xf numFmtId="0" fontId="6" fillId="0" borderId="8" xfId="0" applyFont="1" applyBorder="1" applyAlignment="1">
      <alignment horizontal="right" wrapText="1"/>
    </xf>
    <xf numFmtId="0" fontId="12" fillId="0" borderId="0" xfId="0" applyFont="1"/>
    <xf numFmtId="0" fontId="2" fillId="0" borderId="8" xfId="0" applyFont="1" applyBorder="1"/>
    <xf numFmtId="0" fontId="2" fillId="0" borderId="8" xfId="0" applyFont="1" applyBorder="1" applyAlignment="1">
      <alignment horizontal="right" wrapText="1"/>
    </xf>
    <xf numFmtId="4" fontId="2" fillId="0" borderId="8" xfId="0" applyNumberFormat="1" applyFont="1" applyBorder="1" applyAlignment="1">
      <alignment horizontal="right"/>
    </xf>
    <xf numFmtId="49" fontId="2" fillId="0" borderId="8" xfId="0" applyNumberFormat="1" applyFont="1" applyBorder="1"/>
    <xf numFmtId="0" fontId="2" fillId="0" borderId="8" xfId="0" applyFont="1" applyBorder="1" applyAlignment="1">
      <alignment wrapText="1"/>
    </xf>
    <xf numFmtId="0" fontId="4" fillId="0" borderId="0" xfId="0" applyFont="1"/>
    <xf numFmtId="49" fontId="2" fillId="0" borderId="0" xfId="0" applyNumberFormat="1" applyFont="1"/>
    <xf numFmtId="0" fontId="0" fillId="0" borderId="0" xfId="0" applyProtection="1">
      <protection locked="0"/>
    </xf>
    <xf numFmtId="1" fontId="9" fillId="0" borderId="0" xfId="0" applyNumberFormat="1" applyFont="1" applyAlignment="1">
      <alignment horizontal="center"/>
    </xf>
    <xf numFmtId="0" fontId="9" fillId="0" borderId="0" xfId="0" applyFont="1"/>
    <xf numFmtId="49" fontId="0" fillId="0" borderId="0" xfId="0" applyNumberFormat="1"/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/>
    <xf numFmtId="14" fontId="2" fillId="2" borderId="0" xfId="0" quotePrefix="1" applyNumberFormat="1" applyFont="1" applyFill="1" applyAlignment="1" applyProtection="1">
      <alignment horizontal="left"/>
      <protection locked="0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49" fontId="2" fillId="0" borderId="9" xfId="0" applyNumberFormat="1" applyFont="1" applyBorder="1" applyAlignment="1">
      <alignment horizontal="right"/>
    </xf>
    <xf numFmtId="49" fontId="2" fillId="0" borderId="10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right"/>
    </xf>
    <xf numFmtId="49" fontId="2" fillId="2" borderId="6" xfId="0" applyNumberFormat="1" applyFont="1" applyFill="1" applyBorder="1" applyProtection="1">
      <protection locked="0"/>
    </xf>
    <xf numFmtId="0" fontId="6" fillId="0" borderId="13" xfId="0" applyFont="1" applyBorder="1" applyAlignment="1">
      <alignment horizontal="right" wrapText="1"/>
    </xf>
    <xf numFmtId="0" fontId="6" fillId="0" borderId="4" xfId="0" applyFont="1" applyBorder="1" applyAlignment="1">
      <alignment horizontal="right" wrapText="1"/>
    </xf>
    <xf numFmtId="0" fontId="6" fillId="0" borderId="13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5" fillId="0" borderId="14" xfId="0" applyFont="1" applyBorder="1"/>
    <xf numFmtId="0" fontId="5" fillId="0" borderId="15" xfId="0" applyFont="1" applyBorder="1"/>
    <xf numFmtId="0" fontId="5" fillId="0" borderId="7" xfId="0" applyFont="1" applyBorder="1"/>
    <xf numFmtId="0" fontId="6" fillId="0" borderId="13" xfId="0" applyFont="1" applyBorder="1" applyAlignment="1">
      <alignment horizontal="left" wrapText="1"/>
    </xf>
    <xf numFmtId="0" fontId="6" fillId="0" borderId="4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DBA02-0DC7-418D-BDFE-3EB648342B26}">
  <sheetPr>
    <pageSetUpPr fitToPage="1"/>
  </sheetPr>
  <dimension ref="A1:N47"/>
  <sheetViews>
    <sheetView tabSelected="1" workbookViewId="0">
      <selection activeCell="C3" sqref="C3:E3"/>
    </sheetView>
  </sheetViews>
  <sheetFormatPr defaultRowHeight="15" x14ac:dyDescent="0.25"/>
  <cols>
    <col min="1" max="1" width="4" customWidth="1"/>
    <col min="2" max="3" width="11.42578125" customWidth="1"/>
    <col min="4" max="4" width="14" customWidth="1"/>
    <col min="5" max="5" width="15" customWidth="1"/>
    <col min="6" max="6" width="14" customWidth="1"/>
    <col min="7" max="12" width="8.28515625" customWidth="1"/>
    <col min="13" max="13" width="11.42578125" customWidth="1"/>
    <col min="14" max="14" width="33.42578125" customWidth="1"/>
  </cols>
  <sheetData>
    <row r="1" spans="1:14" ht="18.75" x14ac:dyDescent="0.3">
      <c r="B1" s="12" t="s">
        <v>0</v>
      </c>
      <c r="C1" s="13"/>
      <c r="D1" s="13"/>
      <c r="E1" s="13"/>
      <c r="F1" s="13"/>
      <c r="G1" s="13" t="s">
        <v>216</v>
      </c>
      <c r="H1" s="13"/>
      <c r="I1" s="13"/>
      <c r="J1" s="13"/>
      <c r="K1" s="13"/>
      <c r="L1" s="13"/>
      <c r="M1" s="13"/>
      <c r="N1" s="13"/>
    </row>
    <row r="2" spans="1:14" x14ac:dyDescent="0.25">
      <c r="B2" s="13"/>
      <c r="C2" s="14"/>
      <c r="D2" s="14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14" x14ac:dyDescent="0.25">
      <c r="B3" s="14" t="s">
        <v>209</v>
      </c>
      <c r="C3" s="42"/>
      <c r="D3" s="42"/>
      <c r="E3" s="42"/>
      <c r="F3" s="13"/>
      <c r="G3" s="14" t="s">
        <v>215</v>
      </c>
      <c r="H3" s="13"/>
      <c r="J3" s="42"/>
      <c r="K3" s="42"/>
      <c r="N3" s="13"/>
    </row>
    <row r="4" spans="1:14" ht="15.75" thickBot="1" x14ac:dyDescent="0.3">
      <c r="B4" s="16"/>
      <c r="C4" s="16"/>
      <c r="D4" s="16"/>
      <c r="E4" s="16"/>
      <c r="F4" s="16"/>
      <c r="G4" s="15"/>
      <c r="H4" s="16"/>
      <c r="I4" s="16"/>
      <c r="J4" s="16"/>
      <c r="K4" s="16"/>
      <c r="L4" s="16"/>
      <c r="M4" s="16"/>
      <c r="N4" s="16"/>
    </row>
    <row r="5" spans="1:14" s="26" customFormat="1" ht="26.25" customHeight="1" thickTop="1" thickBot="1" x14ac:dyDescent="0.3">
      <c r="B5" s="17" t="e">
        <f>VLOOKUP(J3,Lookup!A1:B12,2,FALSE)</f>
        <v>#N/A</v>
      </c>
      <c r="C5" s="18">
        <v>2026</v>
      </c>
      <c r="D5" s="16" t="s">
        <v>3</v>
      </c>
      <c r="E5" s="16"/>
      <c r="F5" s="16"/>
      <c r="G5" s="19" t="e">
        <f>VLOOKUP($C$3,Lookup!$B$15:$K$201,5,FALSE)</f>
        <v>#N/A</v>
      </c>
      <c r="H5" s="19" t="e">
        <f>VLOOKUP($C$3,Lookup!$B$15:$K$201,6,FALSE)</f>
        <v>#N/A</v>
      </c>
      <c r="I5" s="19" t="e">
        <f>VLOOKUP($C$3,Lookup!$B$15:$K$201,7,FALSE)</f>
        <v>#N/A</v>
      </c>
      <c r="J5" s="19" t="e">
        <f>VLOOKUP($C$3,Lookup!$B$15:$K$201,8,FALSE)</f>
        <v>#N/A</v>
      </c>
      <c r="K5" s="19" t="e">
        <f>VLOOKUP($C$3,Lookup!$B$15:$K$201,9,FALSE)</f>
        <v>#N/A</v>
      </c>
      <c r="L5" s="19" t="e">
        <f>VLOOKUP($C$3,Lookup!$B$15:$K$201,10,FALSE)</f>
        <v>#N/A</v>
      </c>
      <c r="M5" s="20">
        <f>SUM(M9:M40)*-1</f>
        <v>0</v>
      </c>
      <c r="N5" s="21" t="str">
        <f>CONCATENATE(C2,"-Mcard_",J3)</f>
        <v>-Mcard_</v>
      </c>
    </row>
    <row r="6" spans="1:14" ht="22.5" customHeight="1" thickTop="1" x14ac:dyDescent="0.25">
      <c r="B6" s="54" t="s">
        <v>8</v>
      </c>
      <c r="C6" s="55"/>
      <c r="D6" s="55"/>
      <c r="E6" s="55"/>
      <c r="F6" s="56"/>
      <c r="G6" s="23" t="s">
        <v>9</v>
      </c>
      <c r="H6" s="24"/>
      <c r="I6" s="24"/>
      <c r="J6" s="24"/>
      <c r="K6" s="24"/>
      <c r="L6" s="24"/>
      <c r="M6" s="24"/>
      <c r="N6" s="22"/>
    </row>
    <row r="7" spans="1:14" s="26" customFormat="1" ht="12" x14ac:dyDescent="0.2">
      <c r="B7" s="57" t="s">
        <v>210</v>
      </c>
      <c r="C7" s="57" t="s">
        <v>211</v>
      </c>
      <c r="D7" s="57" t="s">
        <v>12</v>
      </c>
      <c r="E7" s="57" t="s">
        <v>13</v>
      </c>
      <c r="F7" s="50" t="s">
        <v>212</v>
      </c>
      <c r="G7" s="43" t="s">
        <v>10</v>
      </c>
      <c r="H7" s="44"/>
      <c r="I7" s="44"/>
      <c r="J7" s="44"/>
      <c r="K7" s="44"/>
      <c r="L7" s="45"/>
      <c r="M7" s="50" t="s">
        <v>214</v>
      </c>
      <c r="N7" s="52" t="s">
        <v>213</v>
      </c>
    </row>
    <row r="8" spans="1:14" s="26" customFormat="1" ht="12" x14ac:dyDescent="0.2">
      <c r="B8" s="58"/>
      <c r="C8" s="58"/>
      <c r="D8" s="58"/>
      <c r="E8" s="58"/>
      <c r="F8" s="51"/>
      <c r="G8" s="25" t="s">
        <v>14</v>
      </c>
      <c r="H8" s="25" t="s">
        <v>15</v>
      </c>
      <c r="I8" s="25" t="s">
        <v>16</v>
      </c>
      <c r="J8" s="25" t="s">
        <v>17</v>
      </c>
      <c r="K8" s="25" t="s">
        <v>18</v>
      </c>
      <c r="L8" s="25" t="s">
        <v>19</v>
      </c>
      <c r="M8" s="51"/>
      <c r="N8" s="53"/>
    </row>
    <row r="9" spans="1:14" s="34" customFormat="1" x14ac:dyDescent="0.25">
      <c r="A9" s="34">
        <v>1</v>
      </c>
      <c r="B9" s="1"/>
      <c r="C9" s="1" t="s">
        <v>1</v>
      </c>
      <c r="D9" s="2"/>
      <c r="E9" s="3"/>
      <c r="F9" s="4" t="s">
        <v>1</v>
      </c>
      <c r="G9" s="5"/>
      <c r="H9" s="5"/>
      <c r="I9" s="5"/>
      <c r="J9" s="5" t="s">
        <v>6</v>
      </c>
      <c r="K9" s="5" t="s">
        <v>7</v>
      </c>
      <c r="L9" s="5"/>
      <c r="M9" s="6"/>
      <c r="N9" s="7"/>
    </row>
    <row r="10" spans="1:14" s="34" customFormat="1" x14ac:dyDescent="0.25">
      <c r="A10" s="34">
        <f>A9+1</f>
        <v>2</v>
      </c>
      <c r="B10" s="1"/>
      <c r="C10" s="1"/>
      <c r="D10" s="2"/>
      <c r="E10" s="3"/>
      <c r="F10" s="4"/>
      <c r="G10" s="5"/>
      <c r="H10" s="5"/>
      <c r="I10" s="5"/>
      <c r="J10" s="5" t="s">
        <v>6</v>
      </c>
      <c r="K10" s="5" t="s">
        <v>7</v>
      </c>
      <c r="L10" s="5"/>
      <c r="M10" s="6"/>
      <c r="N10" s="7"/>
    </row>
    <row r="11" spans="1:14" s="34" customFormat="1" x14ac:dyDescent="0.25">
      <c r="A11" s="34">
        <f t="shared" ref="A11:A40" si="0">A10+1</f>
        <v>3</v>
      </c>
      <c r="B11" s="1"/>
      <c r="C11" s="1"/>
      <c r="D11" s="2"/>
      <c r="E11" s="3"/>
      <c r="F11" s="4"/>
      <c r="G11" s="5"/>
      <c r="H11" s="5"/>
      <c r="I11" s="5"/>
      <c r="J11" s="5" t="s">
        <v>6</v>
      </c>
      <c r="K11" s="5" t="s">
        <v>7</v>
      </c>
      <c r="L11" s="5"/>
      <c r="M11" s="6"/>
      <c r="N11" s="7"/>
    </row>
    <row r="12" spans="1:14" s="34" customFormat="1" x14ac:dyDescent="0.25">
      <c r="A12" s="34">
        <f t="shared" si="0"/>
        <v>4</v>
      </c>
      <c r="B12" s="1"/>
      <c r="C12" s="1"/>
      <c r="D12" s="2"/>
      <c r="E12" s="3"/>
      <c r="F12" s="4"/>
      <c r="G12" s="5"/>
      <c r="H12" s="5"/>
      <c r="I12" s="5"/>
      <c r="J12" s="5" t="s">
        <v>6</v>
      </c>
      <c r="K12" s="5" t="s">
        <v>7</v>
      </c>
      <c r="L12" s="5"/>
      <c r="M12" s="6"/>
      <c r="N12" s="7"/>
    </row>
    <row r="13" spans="1:14" s="34" customFormat="1" x14ac:dyDescent="0.25">
      <c r="A13" s="34">
        <f t="shared" si="0"/>
        <v>5</v>
      </c>
      <c r="B13" s="1"/>
      <c r="C13" s="1"/>
      <c r="D13" s="2"/>
      <c r="E13" s="3"/>
      <c r="F13" s="4"/>
      <c r="G13" s="5"/>
      <c r="H13" s="5"/>
      <c r="I13" s="5"/>
      <c r="J13" s="5" t="s">
        <v>6</v>
      </c>
      <c r="K13" s="5" t="s">
        <v>7</v>
      </c>
      <c r="L13" s="5"/>
      <c r="M13" s="6"/>
      <c r="N13" s="7"/>
    </row>
    <row r="14" spans="1:14" s="34" customFormat="1" x14ac:dyDescent="0.25">
      <c r="A14" s="34">
        <f t="shared" si="0"/>
        <v>6</v>
      </c>
      <c r="B14" s="1"/>
      <c r="C14" s="1"/>
      <c r="D14" s="2"/>
      <c r="E14" s="3"/>
      <c r="F14" s="4"/>
      <c r="G14" s="5"/>
      <c r="H14" s="5"/>
      <c r="I14" s="5"/>
      <c r="J14" s="5" t="s">
        <v>6</v>
      </c>
      <c r="K14" s="5" t="s">
        <v>7</v>
      </c>
      <c r="L14" s="5"/>
      <c r="M14" s="6"/>
      <c r="N14" s="7"/>
    </row>
    <row r="15" spans="1:14" s="34" customFormat="1" x14ac:dyDescent="0.25">
      <c r="A15" s="34">
        <f t="shared" si="0"/>
        <v>7</v>
      </c>
      <c r="B15" s="1"/>
      <c r="C15" s="1"/>
      <c r="D15" s="2"/>
      <c r="E15" s="3"/>
      <c r="F15" s="4"/>
      <c r="G15" s="5"/>
      <c r="H15" s="5"/>
      <c r="I15" s="5"/>
      <c r="J15" s="5" t="s">
        <v>6</v>
      </c>
      <c r="K15" s="5" t="s">
        <v>7</v>
      </c>
      <c r="L15" s="5"/>
      <c r="M15" s="6"/>
      <c r="N15" s="7"/>
    </row>
    <row r="16" spans="1:14" s="34" customFormat="1" x14ac:dyDescent="0.25">
      <c r="A16" s="34">
        <f t="shared" si="0"/>
        <v>8</v>
      </c>
      <c r="B16" s="1"/>
      <c r="C16" s="1"/>
      <c r="D16" s="2"/>
      <c r="E16" s="3"/>
      <c r="F16" s="4"/>
      <c r="G16" s="5"/>
      <c r="H16" s="5"/>
      <c r="I16" s="5"/>
      <c r="J16" s="5" t="s">
        <v>6</v>
      </c>
      <c r="K16" s="5" t="s">
        <v>7</v>
      </c>
      <c r="L16" s="5"/>
      <c r="M16" s="6"/>
      <c r="N16" s="7"/>
    </row>
    <row r="17" spans="1:14" s="34" customFormat="1" x14ac:dyDescent="0.25">
      <c r="A17" s="34">
        <f t="shared" si="0"/>
        <v>9</v>
      </c>
      <c r="B17" s="1"/>
      <c r="C17" s="1"/>
      <c r="D17" s="2"/>
      <c r="E17" s="3"/>
      <c r="F17" s="4"/>
      <c r="G17" s="5"/>
      <c r="H17" s="5"/>
      <c r="I17" s="5"/>
      <c r="J17" s="5" t="s">
        <v>6</v>
      </c>
      <c r="K17" s="5" t="s">
        <v>7</v>
      </c>
      <c r="L17" s="5"/>
      <c r="M17" s="6"/>
      <c r="N17" s="7"/>
    </row>
    <row r="18" spans="1:14" s="34" customFormat="1" x14ac:dyDescent="0.25">
      <c r="A18" s="34">
        <f t="shared" si="0"/>
        <v>10</v>
      </c>
      <c r="B18" s="1"/>
      <c r="C18" s="1"/>
      <c r="D18" s="2"/>
      <c r="E18" s="3"/>
      <c r="F18" s="4"/>
      <c r="G18" s="5"/>
      <c r="H18" s="5"/>
      <c r="I18" s="5"/>
      <c r="J18" s="5" t="s">
        <v>6</v>
      </c>
      <c r="K18" s="5" t="s">
        <v>7</v>
      </c>
      <c r="L18" s="5"/>
      <c r="M18" s="6"/>
      <c r="N18" s="7"/>
    </row>
    <row r="19" spans="1:14" s="34" customFormat="1" x14ac:dyDescent="0.25">
      <c r="A19" s="34">
        <f t="shared" si="0"/>
        <v>11</v>
      </c>
      <c r="B19" s="1"/>
      <c r="C19" s="1"/>
      <c r="D19" s="2"/>
      <c r="E19" s="3"/>
      <c r="F19" s="4"/>
      <c r="G19" s="5"/>
      <c r="H19" s="5"/>
      <c r="I19" s="5"/>
      <c r="J19" s="5" t="s">
        <v>6</v>
      </c>
      <c r="K19" s="5" t="s">
        <v>7</v>
      </c>
      <c r="L19" s="5"/>
      <c r="M19" s="6"/>
      <c r="N19" s="7"/>
    </row>
    <row r="20" spans="1:14" s="34" customFormat="1" x14ac:dyDescent="0.25">
      <c r="A20" s="34">
        <f>A19+1</f>
        <v>12</v>
      </c>
      <c r="B20" s="1"/>
      <c r="C20" s="1"/>
      <c r="D20" s="2"/>
      <c r="E20" s="3"/>
      <c r="F20" s="4"/>
      <c r="G20" s="5"/>
      <c r="H20" s="5"/>
      <c r="I20" s="5"/>
      <c r="J20" s="5" t="s">
        <v>6</v>
      </c>
      <c r="K20" s="5" t="s">
        <v>7</v>
      </c>
      <c r="L20" s="5"/>
      <c r="M20" s="6"/>
      <c r="N20" s="7"/>
    </row>
    <row r="21" spans="1:14" s="34" customFormat="1" x14ac:dyDescent="0.25">
      <c r="A21" s="34">
        <f t="shared" si="0"/>
        <v>13</v>
      </c>
      <c r="B21" s="1"/>
      <c r="C21" s="1"/>
      <c r="D21" s="2"/>
      <c r="E21" s="3"/>
      <c r="F21" s="4"/>
      <c r="G21" s="5"/>
      <c r="H21" s="5"/>
      <c r="I21" s="5"/>
      <c r="J21" s="5" t="s">
        <v>6</v>
      </c>
      <c r="K21" s="5" t="s">
        <v>7</v>
      </c>
      <c r="L21" s="5"/>
      <c r="M21" s="6"/>
      <c r="N21" s="7"/>
    </row>
    <row r="22" spans="1:14" s="34" customFormat="1" x14ac:dyDescent="0.25">
      <c r="A22" s="34">
        <f t="shared" si="0"/>
        <v>14</v>
      </c>
      <c r="B22" s="1"/>
      <c r="C22" s="1"/>
      <c r="D22" s="2"/>
      <c r="E22" s="3"/>
      <c r="F22" s="4"/>
      <c r="G22" s="5"/>
      <c r="H22" s="5"/>
      <c r="I22" s="5"/>
      <c r="J22" s="5" t="s">
        <v>6</v>
      </c>
      <c r="K22" s="5" t="s">
        <v>7</v>
      </c>
      <c r="L22" s="5"/>
      <c r="M22" s="6"/>
      <c r="N22" s="7"/>
    </row>
    <row r="23" spans="1:14" s="34" customFormat="1" x14ac:dyDescent="0.25">
      <c r="A23" s="34">
        <f t="shared" si="0"/>
        <v>15</v>
      </c>
      <c r="B23" s="1"/>
      <c r="C23" s="1"/>
      <c r="D23" s="2"/>
      <c r="E23" s="3"/>
      <c r="F23" s="4"/>
      <c r="G23" s="5"/>
      <c r="H23" s="5"/>
      <c r="I23" s="5"/>
      <c r="J23" s="5" t="s">
        <v>6</v>
      </c>
      <c r="K23" s="5" t="s">
        <v>7</v>
      </c>
      <c r="L23" s="5"/>
      <c r="M23" s="6"/>
      <c r="N23" s="7"/>
    </row>
    <row r="24" spans="1:14" s="34" customFormat="1" x14ac:dyDescent="0.25">
      <c r="A24" s="34">
        <f t="shared" si="0"/>
        <v>16</v>
      </c>
      <c r="B24" s="1"/>
      <c r="C24" s="1"/>
      <c r="D24" s="2"/>
      <c r="E24" s="3"/>
      <c r="F24" s="4"/>
      <c r="G24" s="5"/>
      <c r="H24" s="5"/>
      <c r="I24" s="5"/>
      <c r="J24" s="5" t="s">
        <v>6</v>
      </c>
      <c r="K24" s="5" t="s">
        <v>7</v>
      </c>
      <c r="L24" s="5"/>
      <c r="M24" s="6"/>
      <c r="N24" s="7"/>
    </row>
    <row r="25" spans="1:14" s="34" customFormat="1" x14ac:dyDescent="0.25">
      <c r="A25" s="34">
        <f t="shared" si="0"/>
        <v>17</v>
      </c>
      <c r="B25" s="1"/>
      <c r="C25" s="1"/>
      <c r="D25" s="2"/>
      <c r="E25" s="3"/>
      <c r="F25" s="4"/>
      <c r="G25" s="5"/>
      <c r="H25" s="5"/>
      <c r="I25" s="5"/>
      <c r="J25" s="5" t="s">
        <v>6</v>
      </c>
      <c r="K25" s="5" t="s">
        <v>7</v>
      </c>
      <c r="L25" s="5"/>
      <c r="M25" s="6"/>
      <c r="N25" s="7"/>
    </row>
    <row r="26" spans="1:14" s="34" customFormat="1" x14ac:dyDescent="0.25">
      <c r="A26" s="34">
        <f t="shared" si="0"/>
        <v>18</v>
      </c>
      <c r="B26" s="1"/>
      <c r="C26" s="1"/>
      <c r="D26" s="2"/>
      <c r="E26" s="3"/>
      <c r="F26" s="4"/>
      <c r="G26" s="5"/>
      <c r="H26" s="5"/>
      <c r="I26" s="5"/>
      <c r="J26" s="5" t="s">
        <v>6</v>
      </c>
      <c r="K26" s="5" t="s">
        <v>7</v>
      </c>
      <c r="L26" s="5"/>
      <c r="M26" s="6"/>
      <c r="N26" s="7"/>
    </row>
    <row r="27" spans="1:14" s="34" customFormat="1" x14ac:dyDescent="0.25">
      <c r="A27" s="34">
        <f t="shared" si="0"/>
        <v>19</v>
      </c>
      <c r="B27" s="1"/>
      <c r="C27" s="1"/>
      <c r="D27" s="2"/>
      <c r="E27" s="3"/>
      <c r="F27" s="4"/>
      <c r="G27" s="5"/>
      <c r="H27" s="5"/>
      <c r="I27" s="5"/>
      <c r="J27" s="5" t="s">
        <v>6</v>
      </c>
      <c r="K27" s="5" t="s">
        <v>7</v>
      </c>
      <c r="L27" s="5"/>
      <c r="M27" s="6"/>
      <c r="N27" s="7"/>
    </row>
    <row r="28" spans="1:14" s="34" customFormat="1" x14ac:dyDescent="0.25">
      <c r="A28" s="34">
        <f t="shared" si="0"/>
        <v>20</v>
      </c>
      <c r="B28" s="1"/>
      <c r="C28" s="1"/>
      <c r="D28" s="2"/>
      <c r="E28" s="3"/>
      <c r="F28" s="4"/>
      <c r="G28" s="5"/>
      <c r="H28" s="5"/>
      <c r="I28" s="5"/>
      <c r="J28" s="5" t="s">
        <v>6</v>
      </c>
      <c r="K28" s="5" t="s">
        <v>7</v>
      </c>
      <c r="L28" s="5"/>
      <c r="M28" s="6"/>
      <c r="N28" s="7"/>
    </row>
    <row r="29" spans="1:14" s="34" customFormat="1" x14ac:dyDescent="0.25">
      <c r="A29" s="34">
        <f t="shared" si="0"/>
        <v>21</v>
      </c>
      <c r="B29" s="1"/>
      <c r="C29" s="1"/>
      <c r="D29" s="2"/>
      <c r="E29" s="3"/>
      <c r="F29" s="4"/>
      <c r="G29" s="5"/>
      <c r="H29" s="5"/>
      <c r="I29" s="5"/>
      <c r="J29" s="5" t="s">
        <v>6</v>
      </c>
      <c r="K29" s="5" t="s">
        <v>7</v>
      </c>
      <c r="L29" s="5"/>
      <c r="M29" s="6"/>
      <c r="N29" s="7"/>
    </row>
    <row r="30" spans="1:14" s="34" customFormat="1" x14ac:dyDescent="0.25">
      <c r="A30" s="34">
        <f t="shared" si="0"/>
        <v>22</v>
      </c>
      <c r="B30" s="1"/>
      <c r="C30" s="1"/>
      <c r="D30" s="2"/>
      <c r="E30" s="3"/>
      <c r="F30" s="4"/>
      <c r="G30" s="5"/>
      <c r="H30" s="5"/>
      <c r="I30" s="5"/>
      <c r="J30" s="5" t="s">
        <v>6</v>
      </c>
      <c r="K30" s="5" t="s">
        <v>7</v>
      </c>
      <c r="L30" s="5"/>
      <c r="M30" s="6"/>
      <c r="N30" s="7"/>
    </row>
    <row r="31" spans="1:14" s="34" customFormat="1" x14ac:dyDescent="0.25">
      <c r="A31" s="34">
        <f t="shared" si="0"/>
        <v>23</v>
      </c>
      <c r="B31" s="1"/>
      <c r="C31" s="1"/>
      <c r="D31" s="2"/>
      <c r="E31" s="3"/>
      <c r="F31" s="4"/>
      <c r="G31" s="5"/>
      <c r="H31" s="5"/>
      <c r="I31" s="5"/>
      <c r="J31" s="5" t="s">
        <v>6</v>
      </c>
      <c r="K31" s="5" t="s">
        <v>7</v>
      </c>
      <c r="L31" s="5"/>
      <c r="M31" s="6"/>
      <c r="N31" s="7"/>
    </row>
    <row r="32" spans="1:14" s="34" customFormat="1" x14ac:dyDescent="0.25">
      <c r="A32" s="34">
        <f t="shared" si="0"/>
        <v>24</v>
      </c>
      <c r="B32" s="1"/>
      <c r="C32" s="1"/>
      <c r="D32" s="2"/>
      <c r="E32" s="3"/>
      <c r="F32" s="4"/>
      <c r="G32" s="5"/>
      <c r="H32" s="5"/>
      <c r="I32" s="5"/>
      <c r="J32" s="5" t="s">
        <v>6</v>
      </c>
      <c r="K32" s="5" t="s">
        <v>7</v>
      </c>
      <c r="L32" s="5"/>
      <c r="M32" s="6"/>
      <c r="N32" s="7"/>
    </row>
    <row r="33" spans="1:14" s="34" customFormat="1" x14ac:dyDescent="0.25">
      <c r="A33" s="34">
        <f t="shared" si="0"/>
        <v>25</v>
      </c>
      <c r="B33" s="1"/>
      <c r="C33" s="1"/>
      <c r="D33" s="2"/>
      <c r="E33" s="3"/>
      <c r="F33" s="4"/>
      <c r="G33" s="5"/>
      <c r="H33" s="5"/>
      <c r="I33" s="5"/>
      <c r="J33" s="5" t="s">
        <v>6</v>
      </c>
      <c r="K33" s="5" t="s">
        <v>7</v>
      </c>
      <c r="L33" s="5"/>
      <c r="M33" s="6"/>
      <c r="N33" s="7"/>
    </row>
    <row r="34" spans="1:14" s="34" customFormat="1" x14ac:dyDescent="0.25">
      <c r="A34" s="34">
        <f t="shared" si="0"/>
        <v>26</v>
      </c>
      <c r="B34" s="1"/>
      <c r="C34" s="1"/>
      <c r="D34" s="2"/>
      <c r="E34" s="3"/>
      <c r="F34" s="4"/>
      <c r="G34" s="5"/>
      <c r="H34" s="5"/>
      <c r="I34" s="5"/>
      <c r="J34" s="5" t="s">
        <v>6</v>
      </c>
      <c r="K34" s="5" t="s">
        <v>7</v>
      </c>
      <c r="L34" s="5"/>
      <c r="M34" s="6"/>
      <c r="N34" s="7"/>
    </row>
    <row r="35" spans="1:14" s="34" customFormat="1" x14ac:dyDescent="0.25">
      <c r="A35" s="34">
        <f t="shared" si="0"/>
        <v>27</v>
      </c>
      <c r="B35" s="1"/>
      <c r="C35" s="1"/>
      <c r="D35" s="2"/>
      <c r="E35" s="3"/>
      <c r="F35" s="4"/>
      <c r="G35" s="5"/>
      <c r="H35" s="5"/>
      <c r="I35" s="5"/>
      <c r="J35" s="5" t="s">
        <v>6</v>
      </c>
      <c r="K35" s="5" t="s">
        <v>7</v>
      </c>
      <c r="L35" s="5"/>
      <c r="M35" s="6"/>
      <c r="N35" s="7"/>
    </row>
    <row r="36" spans="1:14" s="34" customFormat="1" x14ac:dyDescent="0.25">
      <c r="A36" s="34">
        <f t="shared" si="0"/>
        <v>28</v>
      </c>
      <c r="B36" s="1"/>
      <c r="C36" s="1"/>
      <c r="D36" s="2"/>
      <c r="E36" s="3"/>
      <c r="F36" s="4"/>
      <c r="G36" s="5"/>
      <c r="H36" s="5"/>
      <c r="I36" s="5"/>
      <c r="J36" s="5" t="s">
        <v>6</v>
      </c>
      <c r="K36" s="5" t="s">
        <v>7</v>
      </c>
      <c r="L36" s="5"/>
      <c r="M36" s="6"/>
      <c r="N36" s="7"/>
    </row>
    <row r="37" spans="1:14" s="34" customFormat="1" x14ac:dyDescent="0.25">
      <c r="A37" s="34">
        <f t="shared" si="0"/>
        <v>29</v>
      </c>
      <c r="B37" s="1"/>
      <c r="C37" s="1"/>
      <c r="D37" s="2"/>
      <c r="E37" s="3"/>
      <c r="F37" s="4"/>
      <c r="G37" s="5"/>
      <c r="H37" s="5"/>
      <c r="I37" s="5"/>
      <c r="J37" s="5" t="s">
        <v>6</v>
      </c>
      <c r="K37" s="5" t="s">
        <v>7</v>
      </c>
      <c r="L37" s="5"/>
      <c r="M37" s="6"/>
      <c r="N37" s="7"/>
    </row>
    <row r="38" spans="1:14" s="34" customFormat="1" x14ac:dyDescent="0.25">
      <c r="A38" s="34">
        <f t="shared" si="0"/>
        <v>30</v>
      </c>
      <c r="B38" s="1"/>
      <c r="C38" s="1"/>
      <c r="D38" s="2"/>
      <c r="E38" s="3"/>
      <c r="F38" s="4"/>
      <c r="G38" s="5"/>
      <c r="H38" s="5"/>
      <c r="I38" s="5"/>
      <c r="J38" s="5" t="s">
        <v>6</v>
      </c>
      <c r="K38" s="5" t="s">
        <v>7</v>
      </c>
      <c r="L38" s="5"/>
      <c r="M38" s="6"/>
      <c r="N38" s="7"/>
    </row>
    <row r="39" spans="1:14" s="34" customFormat="1" x14ac:dyDescent="0.25">
      <c r="A39" s="34">
        <f t="shared" si="0"/>
        <v>31</v>
      </c>
      <c r="B39" s="1"/>
      <c r="C39" s="1"/>
      <c r="D39" s="2"/>
      <c r="E39" s="3"/>
      <c r="F39" s="4"/>
      <c r="G39" s="5"/>
      <c r="H39" s="5"/>
      <c r="I39" s="5"/>
      <c r="J39" s="5" t="s">
        <v>6</v>
      </c>
      <c r="K39" s="5" t="s">
        <v>7</v>
      </c>
      <c r="L39" s="5"/>
      <c r="M39" s="6"/>
      <c r="N39" s="7"/>
    </row>
    <row r="40" spans="1:14" s="34" customFormat="1" x14ac:dyDescent="0.25">
      <c r="A40" s="34">
        <f t="shared" si="0"/>
        <v>32</v>
      </c>
      <c r="B40" s="8"/>
      <c r="C40" s="8"/>
      <c r="D40" s="7"/>
      <c r="E40" s="7"/>
      <c r="F40" s="6"/>
      <c r="G40" s="5"/>
      <c r="H40" s="5"/>
      <c r="I40" s="5"/>
      <c r="J40" s="5" t="s">
        <v>6</v>
      </c>
      <c r="K40" s="5" t="s">
        <v>7</v>
      </c>
      <c r="L40" s="5"/>
      <c r="M40" s="6"/>
      <c r="N40" s="7"/>
    </row>
    <row r="41" spans="1:14" x14ac:dyDescent="0.25">
      <c r="B41" s="27" t="s">
        <v>1</v>
      </c>
      <c r="C41" s="27" t="s">
        <v>1</v>
      </c>
      <c r="D41" s="28" t="s">
        <v>1</v>
      </c>
      <c r="E41" s="28" t="s">
        <v>20</v>
      </c>
      <c r="F41" s="29">
        <f>SUM(F9:F40)</f>
        <v>0</v>
      </c>
      <c r="G41" s="30"/>
      <c r="H41" s="30"/>
      <c r="I41" s="46" t="s">
        <v>21</v>
      </c>
      <c r="J41" s="47"/>
      <c r="K41" s="47"/>
      <c r="L41" s="48"/>
      <c r="M41" s="29">
        <f>SUM(M9:M40)</f>
        <v>0</v>
      </c>
      <c r="N41" s="31"/>
    </row>
    <row r="42" spans="1:14" x14ac:dyDescent="0.25"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</row>
    <row r="43" spans="1:14" x14ac:dyDescent="0.25">
      <c r="B43" s="49"/>
      <c r="C43" s="49"/>
      <c r="D43" s="49"/>
      <c r="E43" s="33"/>
      <c r="F43" s="33"/>
      <c r="G43" s="33"/>
      <c r="H43" s="49"/>
      <c r="I43" s="49"/>
      <c r="J43" s="49"/>
      <c r="K43" s="13"/>
      <c r="L43" s="33"/>
      <c r="M43" s="49"/>
      <c r="N43" s="49"/>
    </row>
    <row r="44" spans="1:14" x14ac:dyDescent="0.25">
      <c r="B44" s="33" t="s">
        <v>22</v>
      </c>
      <c r="C44" s="33"/>
      <c r="D44" s="33"/>
      <c r="E44" s="33"/>
      <c r="F44" s="33"/>
      <c r="G44" s="33"/>
      <c r="H44" s="33" t="s">
        <v>11</v>
      </c>
      <c r="I44" s="33"/>
      <c r="J44" s="33"/>
      <c r="K44" s="13"/>
      <c r="L44" s="33"/>
      <c r="M44" s="33" t="s">
        <v>23</v>
      </c>
      <c r="N44" s="13"/>
    </row>
    <row r="45" spans="1:14" x14ac:dyDescent="0.25"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33"/>
      <c r="M45" s="33"/>
      <c r="N45" s="33"/>
    </row>
    <row r="46" spans="1:14" x14ac:dyDescent="0.25">
      <c r="B46" s="14" t="s">
        <v>237</v>
      </c>
      <c r="C46" s="13"/>
      <c r="D46" s="13"/>
      <c r="E46" s="13"/>
      <c r="F46" s="13"/>
      <c r="G46" s="13"/>
      <c r="H46" s="13"/>
      <c r="I46" s="13"/>
      <c r="J46" s="13"/>
      <c r="K46" s="13"/>
      <c r="L46" s="33"/>
      <c r="M46" s="49"/>
      <c r="N46" s="49"/>
    </row>
    <row r="47" spans="1:14" x14ac:dyDescent="0.25">
      <c r="B47" s="14" t="s">
        <v>236</v>
      </c>
      <c r="C47" s="13"/>
      <c r="D47" s="13"/>
      <c r="E47" s="13"/>
      <c r="F47" s="13"/>
      <c r="G47" s="13"/>
      <c r="H47" s="13"/>
      <c r="I47" s="13"/>
      <c r="J47" s="13"/>
      <c r="K47" s="13"/>
      <c r="L47" s="33"/>
      <c r="M47" s="33" t="s">
        <v>23</v>
      </c>
      <c r="N47" s="13"/>
    </row>
  </sheetData>
  <sheetProtection sheet="1" objects="1" scenarios="1" insertRows="0" selectLockedCells="1"/>
  <mergeCells count="16">
    <mergeCell ref="J3:K3"/>
    <mergeCell ref="G7:L7"/>
    <mergeCell ref="I41:L41"/>
    <mergeCell ref="C3:E3"/>
    <mergeCell ref="M46:N46"/>
    <mergeCell ref="M7:M8"/>
    <mergeCell ref="N7:N8"/>
    <mergeCell ref="B6:F6"/>
    <mergeCell ref="B43:D43"/>
    <mergeCell ref="H43:J43"/>
    <mergeCell ref="M43:N43"/>
    <mergeCell ref="B7:B8"/>
    <mergeCell ref="C7:C8"/>
    <mergeCell ref="D7:D8"/>
    <mergeCell ref="E7:E8"/>
    <mergeCell ref="F7:F8"/>
  </mergeCells>
  <dataValidations count="2">
    <dataValidation type="list" showInputMessage="1" showErrorMessage="1" promptTitle="Insert Credit Card Starting Mont" sqref="G4" xr:uid="{04B55125-F8B3-498C-A694-F5226217EC14}">
      <formula1>Month</formula1>
    </dataValidation>
    <dataValidation type="textLength" errorStyle="warning" allowBlank="1" showInputMessage="1" showErrorMessage="1" errorTitle="Character Limit" error="Please limit this description to 30 characters." sqref="N9:N40" xr:uid="{A2DA72BE-C9A2-4B63-88C6-0E89B5AF3FA9}">
      <formula1>1</formula1>
      <formula2>30</formula2>
    </dataValidation>
  </dataValidations>
  <pageMargins left="0.7" right="0.7" top="0.75" bottom="0.75" header="0.3" footer="0.3"/>
  <pageSetup scale="68" orientation="landscape" r:id="rId1"/>
  <ignoredErrors>
    <ignoredError sqref="A10:A11 A12:A40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B352731-AE35-42FB-AA0A-5A42FC651F89}">
          <x14:formula1>
            <xm:f>Lookup!$B$15:$B$201</xm:f>
          </x14:formula1>
          <xm:sqref>C3:E3</xm:sqref>
        </x14:dataValidation>
        <x14:dataValidation type="list" showInputMessage="1" showErrorMessage="1" promptTitle="Insert Credit Card Starting Mont" xr:uid="{8148E4C2-1A61-4C4B-A6A0-E6F864C01371}">
          <x14:formula1>
            <xm:f>Lookup!$A$1:$A$12</xm:f>
          </x14:formula1>
          <xm:sqref>J3:K3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9437A-A5F4-44D1-8CEC-29C5EAC9D282}">
  <dimension ref="A1:C70"/>
  <sheetViews>
    <sheetView workbookViewId="0">
      <selection activeCell="A25" sqref="A25"/>
    </sheetView>
  </sheetViews>
  <sheetFormatPr defaultRowHeight="15" x14ac:dyDescent="0.25"/>
  <cols>
    <col min="1" max="1" width="19.42578125" bestFit="1" customWidth="1"/>
    <col min="2" max="2" width="27" bestFit="1" customWidth="1"/>
    <col min="3" max="3" width="16.5703125" bestFit="1" customWidth="1"/>
    <col min="4" max="4" width="9.42578125" customWidth="1"/>
  </cols>
  <sheetData>
    <row r="1" spans="1:3" x14ac:dyDescent="0.25">
      <c r="A1" t="s">
        <v>24</v>
      </c>
      <c r="B1" t="s">
        <v>25</v>
      </c>
      <c r="C1" t="s">
        <v>26</v>
      </c>
    </row>
    <row r="2" spans="1:3" x14ac:dyDescent="0.25">
      <c r="A2" s="9">
        <f>Form!M5</f>
        <v>0</v>
      </c>
      <c r="B2" t="e">
        <f>CONCATENATE(Form!G5,Form!H5,Form!I5,Form!J5,Form!K5,Form!L5)</f>
        <v>#N/A</v>
      </c>
      <c r="C2" t="e">
        <f>VLOOKUP(Form!$C$3,Lookup!$B$15:$D$201,2,FALSE)&amp;Form!N5</f>
        <v>#N/A</v>
      </c>
    </row>
    <row r="3" spans="1:3" x14ac:dyDescent="0.25">
      <c r="A3" s="9">
        <f>Form!M9</f>
        <v>0</v>
      </c>
      <c r="B3" t="str">
        <f>CONCATENATE(Form!G9,Form!H9,Form!I9,Form!J9,Form!K9,Form!L9)</f>
        <v>00000</v>
      </c>
      <c r="C3" t="e">
        <f>VLOOKUP(Form!$C$3,Lookup!$B$15:$E$201,4,FALSE)&amp;"-"&amp;LEFT(Form!D9,6)&amp;"-"&amp;Form!N9</f>
        <v>#N/A</v>
      </c>
    </row>
    <row r="4" spans="1:3" x14ac:dyDescent="0.25">
      <c r="A4" s="9">
        <f>Form!M10</f>
        <v>0</v>
      </c>
      <c r="B4" t="str">
        <f>CONCATENATE(Form!G10,Form!H10,Form!I10,Form!J10,Form!K10,Form!L10)</f>
        <v>00000</v>
      </c>
      <c r="C4" t="e">
        <f>VLOOKUP(Form!$C$3,Lookup!$B$15:$E$201,4,FALSE)&amp;"-"&amp;LEFT(Form!D10,6)&amp;"-"&amp;Form!N10</f>
        <v>#N/A</v>
      </c>
    </row>
    <row r="5" spans="1:3" x14ac:dyDescent="0.25">
      <c r="A5" s="9">
        <f>Form!M11</f>
        <v>0</v>
      </c>
      <c r="B5" t="str">
        <f>CONCATENATE(Form!G11,Form!H11,Form!I11,Form!J11,Form!K11,Form!L11)</f>
        <v>00000</v>
      </c>
      <c r="C5" t="e">
        <f>VLOOKUP(Form!$C$3,Lookup!$B$15:$E$201,4,FALSE)&amp;"-"&amp;LEFT(Form!D11,6)&amp;"-"&amp;Form!N11</f>
        <v>#N/A</v>
      </c>
    </row>
    <row r="6" spans="1:3" x14ac:dyDescent="0.25">
      <c r="A6" s="9">
        <f>Form!M12</f>
        <v>0</v>
      </c>
      <c r="B6" t="str">
        <f>CONCATENATE(Form!G12,Form!H12,Form!I12,Form!J12,Form!K12,Form!L12)</f>
        <v>00000</v>
      </c>
      <c r="C6" t="e">
        <f>VLOOKUP(Form!$C$3,Lookup!$B$15:$E$201,4,FALSE)&amp;"-"&amp;LEFT(Form!D12,6)&amp;"-"&amp;Form!N12</f>
        <v>#N/A</v>
      </c>
    </row>
    <row r="7" spans="1:3" x14ac:dyDescent="0.25">
      <c r="A7" s="9">
        <f>Form!M13</f>
        <v>0</v>
      </c>
      <c r="B7" t="str">
        <f>CONCATENATE(Form!G13,Form!H13,Form!I13,Form!J13,Form!K13,Form!L13)</f>
        <v>00000</v>
      </c>
      <c r="C7" t="e">
        <f>VLOOKUP(Form!$C$3,Lookup!$B$15:$E$201,4,FALSE)&amp;"-"&amp;LEFT(Form!D13,6)&amp;"-"&amp;Form!N13</f>
        <v>#N/A</v>
      </c>
    </row>
    <row r="8" spans="1:3" x14ac:dyDescent="0.25">
      <c r="A8" s="9">
        <f>Form!M14</f>
        <v>0</v>
      </c>
      <c r="B8" t="str">
        <f>CONCATENATE(Form!G14,Form!H14,Form!I14,Form!J14,Form!K14,Form!L14)</f>
        <v>00000</v>
      </c>
      <c r="C8" t="e">
        <f>VLOOKUP(Form!$C$3,Lookup!$B$15:$E$201,4,FALSE)&amp;"-"&amp;LEFT(Form!D14,6)&amp;"-"&amp;Form!N14</f>
        <v>#N/A</v>
      </c>
    </row>
    <row r="9" spans="1:3" x14ac:dyDescent="0.25">
      <c r="A9" s="9">
        <f>Form!M15</f>
        <v>0</v>
      </c>
      <c r="B9" t="str">
        <f>CONCATENATE(Form!G15,Form!H15,Form!I15,Form!J15,Form!K15,Form!L15)</f>
        <v>00000</v>
      </c>
      <c r="C9" t="e">
        <f>VLOOKUP(Form!$C$3,Lookup!$B$15:$E$201,4,FALSE)&amp;"-"&amp;LEFT(Form!D15,6)&amp;"-"&amp;Form!N15</f>
        <v>#N/A</v>
      </c>
    </row>
    <row r="10" spans="1:3" x14ac:dyDescent="0.25">
      <c r="A10" s="9">
        <f>Form!M16</f>
        <v>0</v>
      </c>
      <c r="B10" t="str">
        <f>CONCATENATE(Form!G16,Form!H16,Form!I16,Form!J16,Form!K16,Form!L16)</f>
        <v>00000</v>
      </c>
      <c r="C10" t="e">
        <f>VLOOKUP(Form!$C$3,Lookup!$B$15:$E$201,4,FALSE)&amp;"-"&amp;LEFT(Form!D16,6)&amp;"-"&amp;Form!N16</f>
        <v>#N/A</v>
      </c>
    </row>
    <row r="11" spans="1:3" x14ac:dyDescent="0.25">
      <c r="A11" s="9">
        <f>Form!M17</f>
        <v>0</v>
      </c>
      <c r="B11" t="str">
        <f>CONCATENATE(Form!G17,Form!H17,Form!I17,Form!J17,Form!K17,Form!L17)</f>
        <v>00000</v>
      </c>
      <c r="C11" t="e">
        <f>VLOOKUP(Form!$C$3,Lookup!$B$15:$E$201,4,FALSE)&amp;"-"&amp;LEFT(Form!D17,6)&amp;"-"&amp;Form!N17</f>
        <v>#N/A</v>
      </c>
    </row>
    <row r="12" spans="1:3" x14ac:dyDescent="0.25">
      <c r="A12" s="9">
        <f>Form!M18</f>
        <v>0</v>
      </c>
      <c r="B12" t="str">
        <f>CONCATENATE(Form!G18,Form!H18,Form!I18,Form!J18,Form!K18,Form!L18)</f>
        <v>00000</v>
      </c>
      <c r="C12" t="e">
        <f>VLOOKUP(Form!$C$3,Lookup!$B$15:$E$201,4,FALSE)&amp;"-"&amp;LEFT(Form!D18,6)&amp;"-"&amp;Form!N18</f>
        <v>#N/A</v>
      </c>
    </row>
    <row r="13" spans="1:3" x14ac:dyDescent="0.25">
      <c r="A13" s="9">
        <f>Form!M19</f>
        <v>0</v>
      </c>
      <c r="B13" t="str">
        <f>CONCATENATE(Form!G19,Form!H19,Form!I19,Form!J19,Form!K19,Form!L19)</f>
        <v>00000</v>
      </c>
      <c r="C13" t="e">
        <f>VLOOKUP(Form!$C$3,Lookup!$B$15:$E$201,4,FALSE)&amp;"-"&amp;LEFT(Form!D19,6)&amp;"-"&amp;Form!N19</f>
        <v>#N/A</v>
      </c>
    </row>
    <row r="14" spans="1:3" x14ac:dyDescent="0.25">
      <c r="A14" s="9">
        <f>Form!M20</f>
        <v>0</v>
      </c>
      <c r="B14" t="str">
        <f>CONCATENATE(Form!G20,Form!H20,Form!I20,Form!J20,Form!K20,Form!L20)</f>
        <v>00000</v>
      </c>
      <c r="C14" t="e">
        <f>VLOOKUP(Form!$C$3,Lookup!$B$15:$E$201,4,FALSE)&amp;"-"&amp;LEFT(Form!D20,6)&amp;"-"&amp;Form!N20</f>
        <v>#N/A</v>
      </c>
    </row>
    <row r="15" spans="1:3" x14ac:dyDescent="0.25">
      <c r="A15" s="9">
        <f>Form!M21</f>
        <v>0</v>
      </c>
      <c r="B15" t="str">
        <f>CONCATENATE(Form!G21,Form!H21,Form!I21,Form!J21,Form!K21,Form!L21)</f>
        <v>00000</v>
      </c>
      <c r="C15" t="e">
        <f>VLOOKUP(Form!$C$3,Lookup!$B$15:$E$201,4,FALSE)&amp;"-"&amp;LEFT(Form!D21,6)&amp;"-"&amp;Form!N21</f>
        <v>#N/A</v>
      </c>
    </row>
    <row r="16" spans="1:3" x14ac:dyDescent="0.25">
      <c r="A16" s="9">
        <f>Form!M22</f>
        <v>0</v>
      </c>
      <c r="B16" t="str">
        <f>CONCATENATE(Form!G22,Form!H22,Form!I22,Form!J22,Form!K22,Form!L22)</f>
        <v>00000</v>
      </c>
      <c r="C16" t="e">
        <f>VLOOKUP(Form!$C$3,Lookup!$B$15:$E$201,4,FALSE)&amp;"-"&amp;LEFT(Form!D22,6)&amp;"-"&amp;Form!N22</f>
        <v>#N/A</v>
      </c>
    </row>
    <row r="17" spans="1:3" x14ac:dyDescent="0.25">
      <c r="A17" s="9">
        <f>Form!M23</f>
        <v>0</v>
      </c>
      <c r="B17" t="str">
        <f>CONCATENATE(Form!G23,Form!H23,Form!I23,Form!J23,Form!K23,Form!L23)</f>
        <v>00000</v>
      </c>
      <c r="C17" t="e">
        <f>VLOOKUP(Form!$C$3,Lookup!$B$15:$E$201,4,FALSE)&amp;"-"&amp;LEFT(Form!D23,6)&amp;"-"&amp;Form!N23</f>
        <v>#N/A</v>
      </c>
    </row>
    <row r="18" spans="1:3" x14ac:dyDescent="0.25">
      <c r="A18" s="9">
        <f>Form!M24</f>
        <v>0</v>
      </c>
      <c r="B18" t="str">
        <f>CONCATENATE(Form!G24,Form!H24,Form!I24,Form!J24,Form!K24,Form!L24)</f>
        <v>00000</v>
      </c>
      <c r="C18" t="e">
        <f>VLOOKUP(Form!$C$3,Lookup!$B$15:$E$201,4,FALSE)&amp;"-"&amp;LEFT(Form!D24,6)&amp;"-"&amp;Form!N24</f>
        <v>#N/A</v>
      </c>
    </row>
    <row r="19" spans="1:3" x14ac:dyDescent="0.25">
      <c r="A19" s="9">
        <f>Form!M25</f>
        <v>0</v>
      </c>
      <c r="B19" t="str">
        <f>CONCATENATE(Form!G25,Form!H25,Form!I25,Form!J25,Form!K25,Form!L25)</f>
        <v>00000</v>
      </c>
      <c r="C19" t="e">
        <f>VLOOKUP(Form!$C$3,Lookup!$B$15:$E$201,4,FALSE)&amp;"-"&amp;LEFT(Form!D25,6)&amp;"-"&amp;Form!N25</f>
        <v>#N/A</v>
      </c>
    </row>
    <row r="20" spans="1:3" x14ac:dyDescent="0.25">
      <c r="A20" s="9">
        <f>Form!M26</f>
        <v>0</v>
      </c>
      <c r="B20" t="str">
        <f>CONCATENATE(Form!G26,Form!H26,Form!I26,Form!J26,Form!K26,Form!L26)</f>
        <v>00000</v>
      </c>
      <c r="C20" t="e">
        <f>VLOOKUP(Form!$C$3,Lookup!$B$15:$E$201,4,FALSE)&amp;"-"&amp;LEFT(Form!D26,6)&amp;"-"&amp;Form!N26</f>
        <v>#N/A</v>
      </c>
    </row>
    <row r="21" spans="1:3" x14ac:dyDescent="0.25">
      <c r="A21" s="9">
        <f>Form!M27</f>
        <v>0</v>
      </c>
      <c r="B21" t="str">
        <f>CONCATENATE(Form!G27,Form!H27,Form!I27,Form!J27,Form!K27,Form!L27)</f>
        <v>00000</v>
      </c>
      <c r="C21" t="e">
        <f>VLOOKUP(Form!$C$3,Lookup!$B$15:$E$201,4,FALSE)&amp;"-"&amp;LEFT(Form!D27,6)&amp;"-"&amp;Form!N27</f>
        <v>#N/A</v>
      </c>
    </row>
    <row r="22" spans="1:3" x14ac:dyDescent="0.25">
      <c r="A22" s="9">
        <f>Form!M28</f>
        <v>0</v>
      </c>
      <c r="B22" t="str">
        <f>CONCATENATE(Form!G28,Form!H28,Form!I28,Form!J28,Form!K28,Form!L28)</f>
        <v>00000</v>
      </c>
      <c r="C22" t="e">
        <f>VLOOKUP(Form!$C$3,Lookup!$B$15:$E$201,4,FALSE)&amp;"-"&amp;LEFT(Form!D28,6)&amp;"-"&amp;Form!N28</f>
        <v>#N/A</v>
      </c>
    </row>
    <row r="23" spans="1:3" x14ac:dyDescent="0.25">
      <c r="A23" s="9">
        <f>Form!M29</f>
        <v>0</v>
      </c>
      <c r="B23" t="str">
        <f>CONCATENATE(Form!G29,Form!H29,Form!I29,Form!J29,Form!K29,Form!L29)</f>
        <v>00000</v>
      </c>
      <c r="C23" t="e">
        <f>VLOOKUP(Form!$C$3,Lookup!$B$15:$E$201,4,FALSE)&amp;"-"&amp;LEFT(Form!D29,6)&amp;"-"&amp;Form!N29</f>
        <v>#N/A</v>
      </c>
    </row>
    <row r="24" spans="1:3" x14ac:dyDescent="0.25">
      <c r="A24" s="9">
        <f>Form!M30</f>
        <v>0</v>
      </c>
      <c r="B24" t="str">
        <f>CONCATENATE(Form!G30,Form!H30,Form!I30,Form!J30,Form!K30,Form!L30)</f>
        <v>00000</v>
      </c>
      <c r="C24" t="e">
        <f>VLOOKUP(Form!$C$3,Lookup!$B$15:$E$201,4,FALSE)&amp;"-"&amp;LEFT(Form!D30,6)&amp;"-"&amp;Form!N30</f>
        <v>#N/A</v>
      </c>
    </row>
    <row r="25" spans="1:3" x14ac:dyDescent="0.25">
      <c r="A25" s="9">
        <f>Form!M31</f>
        <v>0</v>
      </c>
      <c r="B25" t="str">
        <f>CONCATENATE(Form!G31,Form!H31,Form!I31,Form!J31,Form!K31,Form!L31)</f>
        <v>00000</v>
      </c>
      <c r="C25" t="e">
        <f>VLOOKUP(Form!$C$3,Lookup!$B$15:$E$201,4,FALSE)&amp;"-"&amp;LEFT(Form!D31,6)&amp;"-"&amp;Form!N31</f>
        <v>#N/A</v>
      </c>
    </row>
    <row r="26" spans="1:3" x14ac:dyDescent="0.25">
      <c r="A26" s="9">
        <f>Form!M32</f>
        <v>0</v>
      </c>
      <c r="B26" t="str">
        <f>CONCATENATE(Form!G32,Form!H32,Form!I32,Form!J32,Form!K32,Form!L32)</f>
        <v>00000</v>
      </c>
      <c r="C26" t="e">
        <f>VLOOKUP(Form!$C$3,Lookup!$B$15:$E$201,4,FALSE)&amp;"-"&amp;LEFT(Form!D32,6)&amp;"-"&amp;Form!N32</f>
        <v>#N/A</v>
      </c>
    </row>
    <row r="27" spans="1:3" x14ac:dyDescent="0.25">
      <c r="A27" s="9">
        <f>Form!M33</f>
        <v>0</v>
      </c>
      <c r="B27" t="str">
        <f>CONCATENATE(Form!G33,Form!H33,Form!I33,Form!J33,Form!K33,Form!L33)</f>
        <v>00000</v>
      </c>
      <c r="C27" t="e">
        <f>VLOOKUP(Form!$C$3,Lookup!$B$15:$E$201,4,FALSE)&amp;"-"&amp;LEFT(Form!D33,6)&amp;"-"&amp;Form!N33</f>
        <v>#N/A</v>
      </c>
    </row>
    <row r="28" spans="1:3" x14ac:dyDescent="0.25">
      <c r="A28" s="9">
        <f>Form!M34</f>
        <v>0</v>
      </c>
      <c r="B28" t="str">
        <f>CONCATENATE(Form!G34,Form!H34,Form!I34,Form!J34,Form!K34,Form!L34)</f>
        <v>00000</v>
      </c>
      <c r="C28" t="e">
        <f>VLOOKUP(Form!$C$3,Lookup!$B$15:$E$201,4,FALSE)&amp;"-"&amp;LEFT(Form!D34,6)&amp;"-"&amp;Form!N34</f>
        <v>#N/A</v>
      </c>
    </row>
    <row r="29" spans="1:3" x14ac:dyDescent="0.25">
      <c r="A29" s="9">
        <f>Form!M35</f>
        <v>0</v>
      </c>
      <c r="B29" t="str">
        <f>CONCATENATE(Form!G35,Form!H35,Form!I35,Form!J35,Form!K35,Form!L35)</f>
        <v>00000</v>
      </c>
      <c r="C29" t="e">
        <f>VLOOKUP(Form!$C$3,Lookup!$B$15:$E$201,4,FALSE)&amp;"-"&amp;LEFT(Form!D35,6)&amp;"-"&amp;Form!N35</f>
        <v>#N/A</v>
      </c>
    </row>
    <row r="30" spans="1:3" x14ac:dyDescent="0.25">
      <c r="A30" s="9">
        <f>Form!M36</f>
        <v>0</v>
      </c>
      <c r="B30" t="str">
        <f>CONCATENATE(Form!G36,Form!H36,Form!I36,Form!J36,Form!K36,Form!L36)</f>
        <v>00000</v>
      </c>
      <c r="C30" t="e">
        <f>VLOOKUP(Form!$C$3,Lookup!$B$15:$E$201,4,FALSE)&amp;"-"&amp;LEFT(Form!D36,6)&amp;"-"&amp;Form!N36</f>
        <v>#N/A</v>
      </c>
    </row>
    <row r="31" spans="1:3" x14ac:dyDescent="0.25">
      <c r="A31" s="9">
        <f>Form!M37</f>
        <v>0</v>
      </c>
      <c r="B31" t="str">
        <f>CONCATENATE(Form!G37,Form!H37,Form!I37,Form!J37,Form!K37,Form!L37)</f>
        <v>00000</v>
      </c>
      <c r="C31" t="e">
        <f>VLOOKUP(Form!$C$3,Lookup!$B$15:$E$201,4,FALSE)&amp;"-"&amp;LEFT(Form!D37,6)&amp;"-"&amp;Form!N37</f>
        <v>#N/A</v>
      </c>
    </row>
    <row r="32" spans="1:3" x14ac:dyDescent="0.25">
      <c r="A32" s="9">
        <f>Form!M38</f>
        <v>0</v>
      </c>
      <c r="B32" t="str">
        <f>CONCATENATE(Form!G38,Form!H38,Form!I38,Form!J38,Form!K38,Form!L38)</f>
        <v>00000</v>
      </c>
      <c r="C32" t="e">
        <f>VLOOKUP(Form!$C$3,Lookup!$B$15:$E$201,4,FALSE)&amp;"-"&amp;LEFT(Form!D38,6)&amp;"-"&amp;Form!N38</f>
        <v>#N/A</v>
      </c>
    </row>
    <row r="33" spans="1:3" x14ac:dyDescent="0.25">
      <c r="A33" s="9">
        <f>Form!M39</f>
        <v>0</v>
      </c>
      <c r="B33" t="str">
        <f>CONCATENATE(Form!G39,Form!H39,Form!I39,Form!J39,Form!K39,Form!L39)</f>
        <v>00000</v>
      </c>
      <c r="C33" t="e">
        <f>VLOOKUP(Form!$C$3,Lookup!$B$15:$E$201,4,FALSE)&amp;"-"&amp;LEFT(Form!D39,6)&amp;"-"&amp;Form!N39</f>
        <v>#N/A</v>
      </c>
    </row>
    <row r="34" spans="1:3" x14ac:dyDescent="0.25">
      <c r="A34" s="9">
        <f>Form!M40</f>
        <v>0</v>
      </c>
      <c r="B34" t="str">
        <f>CONCATENATE(Form!G40,Form!H40,Form!I40,Form!J40,Form!K40,Form!L40)</f>
        <v>00000</v>
      </c>
      <c r="C34" t="e">
        <f>VLOOKUP(Form!$C$3,Lookup!$B$15:$E$201,4,FALSE)&amp;"-"&amp;LEFT(Form!D40,6)&amp;"-"&amp;Form!N40</f>
        <v>#N/A</v>
      </c>
    </row>
    <row r="35" spans="1:3" x14ac:dyDescent="0.25">
      <c r="A35" s="9"/>
    </row>
    <row r="36" spans="1:3" x14ac:dyDescent="0.25">
      <c r="A36" s="9"/>
    </row>
    <row r="37" spans="1:3" x14ac:dyDescent="0.25">
      <c r="A37" s="9"/>
    </row>
    <row r="38" spans="1:3" x14ac:dyDescent="0.25">
      <c r="A38" s="9"/>
    </row>
    <row r="39" spans="1:3" x14ac:dyDescent="0.25">
      <c r="A39" s="9"/>
    </row>
    <row r="40" spans="1:3" x14ac:dyDescent="0.25">
      <c r="A40" s="9"/>
    </row>
    <row r="41" spans="1:3" x14ac:dyDescent="0.25">
      <c r="A41" s="9"/>
    </row>
    <row r="42" spans="1:3" x14ac:dyDescent="0.25">
      <c r="A42" s="9"/>
    </row>
    <row r="43" spans="1:3" x14ac:dyDescent="0.25">
      <c r="A43" s="9"/>
    </row>
    <row r="44" spans="1:3" x14ac:dyDescent="0.25">
      <c r="A44" s="9"/>
    </row>
    <row r="45" spans="1:3" x14ac:dyDescent="0.25">
      <c r="A45" s="9"/>
    </row>
    <row r="46" spans="1:3" x14ac:dyDescent="0.25">
      <c r="A46" s="9"/>
    </row>
    <row r="47" spans="1:3" x14ac:dyDescent="0.25">
      <c r="A47" s="9"/>
    </row>
    <row r="48" spans="1:3" x14ac:dyDescent="0.25">
      <c r="A48" s="9"/>
    </row>
    <row r="49" spans="1:1" x14ac:dyDescent="0.25">
      <c r="A49" s="9"/>
    </row>
    <row r="50" spans="1:1" x14ac:dyDescent="0.25">
      <c r="A50" s="9"/>
    </row>
    <row r="51" spans="1:1" x14ac:dyDescent="0.25">
      <c r="A51" s="9"/>
    </row>
    <row r="52" spans="1:1" x14ac:dyDescent="0.25">
      <c r="A52" s="9"/>
    </row>
    <row r="53" spans="1:1" x14ac:dyDescent="0.25">
      <c r="A53" s="9"/>
    </row>
    <row r="54" spans="1:1" x14ac:dyDescent="0.25">
      <c r="A54" s="9"/>
    </row>
    <row r="55" spans="1:1" x14ac:dyDescent="0.25">
      <c r="A55" s="9"/>
    </row>
    <row r="56" spans="1:1" x14ac:dyDescent="0.25">
      <c r="A56" s="9"/>
    </row>
    <row r="57" spans="1:1" x14ac:dyDescent="0.25">
      <c r="A57" s="9"/>
    </row>
    <row r="58" spans="1:1" x14ac:dyDescent="0.25">
      <c r="A58" s="9"/>
    </row>
    <row r="59" spans="1:1" x14ac:dyDescent="0.25">
      <c r="A59" s="9"/>
    </row>
    <row r="60" spans="1:1" x14ac:dyDescent="0.25">
      <c r="A60" s="9"/>
    </row>
    <row r="61" spans="1:1" x14ac:dyDescent="0.25">
      <c r="A61" s="9"/>
    </row>
    <row r="62" spans="1:1" x14ac:dyDescent="0.25">
      <c r="A62" s="9"/>
    </row>
    <row r="63" spans="1:1" x14ac:dyDescent="0.25">
      <c r="A63" s="9"/>
    </row>
    <row r="64" spans="1:1" x14ac:dyDescent="0.25">
      <c r="A64" s="9"/>
    </row>
    <row r="65" spans="1:1" x14ac:dyDescent="0.25">
      <c r="A65" s="9"/>
    </row>
    <row r="66" spans="1:1" x14ac:dyDescent="0.25">
      <c r="A66" s="9"/>
    </row>
    <row r="67" spans="1:1" x14ac:dyDescent="0.25">
      <c r="A67" s="9"/>
    </row>
    <row r="68" spans="1:1" x14ac:dyDescent="0.25">
      <c r="A68" s="9"/>
    </row>
    <row r="69" spans="1:1" x14ac:dyDescent="0.25">
      <c r="A69" s="9"/>
    </row>
    <row r="70" spans="1:1" x14ac:dyDescent="0.25">
      <c r="A70" s="9"/>
    </row>
  </sheetData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0588A-A7E5-462D-B388-2F0DBD9C9D6E}">
  <dimension ref="A1:K131"/>
  <sheetViews>
    <sheetView topLeftCell="A113" workbookViewId="0">
      <selection activeCell="C22" sqref="C22"/>
    </sheetView>
  </sheetViews>
  <sheetFormatPr defaultRowHeight="15" x14ac:dyDescent="0.25"/>
  <cols>
    <col min="1" max="1" width="10" bestFit="1" customWidth="1"/>
    <col min="2" max="2" width="21.140625" bestFit="1" customWidth="1"/>
    <col min="3" max="3" width="13.140625" bestFit="1" customWidth="1"/>
    <col min="4" max="4" width="11" bestFit="1" customWidth="1"/>
    <col min="5" max="5" width="11" customWidth="1"/>
    <col min="6" max="6" width="5.42578125" bestFit="1" customWidth="1"/>
    <col min="7" max="7" width="6" bestFit="1" customWidth="1"/>
    <col min="8" max="8" width="8.85546875" bestFit="1" customWidth="1"/>
    <col min="9" max="9" width="4.28515625" bestFit="1" customWidth="1"/>
    <col min="10" max="10" width="7.7109375" bestFit="1" customWidth="1"/>
  </cols>
  <sheetData>
    <row r="1" spans="1:11" x14ac:dyDescent="0.25">
      <c r="A1" s="10" t="s">
        <v>27</v>
      </c>
      <c r="B1" s="11" t="s">
        <v>28</v>
      </c>
    </row>
    <row r="2" spans="1:11" x14ac:dyDescent="0.25">
      <c r="A2" s="10" t="s">
        <v>29</v>
      </c>
      <c r="B2" s="11" t="s">
        <v>30</v>
      </c>
    </row>
    <row r="3" spans="1:11" x14ac:dyDescent="0.25">
      <c r="A3" s="10" t="s">
        <v>31</v>
      </c>
      <c r="B3" s="11" t="s">
        <v>32</v>
      </c>
    </row>
    <row r="4" spans="1:11" x14ac:dyDescent="0.25">
      <c r="A4" s="10" t="s">
        <v>33</v>
      </c>
      <c r="B4" s="11" t="s">
        <v>34</v>
      </c>
    </row>
    <row r="5" spans="1:11" x14ac:dyDescent="0.25">
      <c r="A5" s="10" t="s">
        <v>35</v>
      </c>
      <c r="B5" s="11" t="s">
        <v>36</v>
      </c>
    </row>
    <row r="6" spans="1:11" x14ac:dyDescent="0.25">
      <c r="A6" s="10" t="s">
        <v>37</v>
      </c>
      <c r="B6" s="11" t="s">
        <v>38</v>
      </c>
    </row>
    <row r="7" spans="1:11" x14ac:dyDescent="0.25">
      <c r="A7" s="10" t="s">
        <v>2</v>
      </c>
      <c r="B7" s="11" t="s">
        <v>39</v>
      </c>
    </row>
    <row r="8" spans="1:11" x14ac:dyDescent="0.25">
      <c r="A8" s="10" t="s">
        <v>40</v>
      </c>
      <c r="B8" s="11" t="s">
        <v>41</v>
      </c>
    </row>
    <row r="9" spans="1:11" x14ac:dyDescent="0.25">
      <c r="A9" s="10" t="s">
        <v>42</v>
      </c>
      <c r="B9" s="11" t="s">
        <v>43</v>
      </c>
    </row>
    <row r="10" spans="1:11" x14ac:dyDescent="0.25">
      <c r="A10" s="10" t="s">
        <v>44</v>
      </c>
      <c r="B10" s="11" t="s">
        <v>45</v>
      </c>
    </row>
    <row r="11" spans="1:11" x14ac:dyDescent="0.25">
      <c r="A11" s="10" t="s">
        <v>46</v>
      </c>
      <c r="B11" s="11" t="s">
        <v>47</v>
      </c>
    </row>
    <row r="12" spans="1:11" x14ac:dyDescent="0.25">
      <c r="A12" s="10" t="s">
        <v>48</v>
      </c>
      <c r="B12" s="11" t="s">
        <v>49</v>
      </c>
    </row>
    <row r="14" spans="1:11" x14ac:dyDescent="0.25">
      <c r="A14" s="13" t="s">
        <v>206</v>
      </c>
      <c r="B14" t="s">
        <v>207</v>
      </c>
      <c r="C14" s="13" t="s">
        <v>204</v>
      </c>
      <c r="D14" t="s">
        <v>205</v>
      </c>
      <c r="E14" t="s">
        <v>217</v>
      </c>
      <c r="F14" t="s">
        <v>14</v>
      </c>
      <c r="G14" t="s">
        <v>15</v>
      </c>
      <c r="H14" t="s">
        <v>16</v>
      </c>
      <c r="I14" t="s">
        <v>17</v>
      </c>
      <c r="J14" t="s">
        <v>18</v>
      </c>
      <c r="K14" t="s">
        <v>19</v>
      </c>
    </row>
    <row r="15" spans="1:11" x14ac:dyDescent="0.25">
      <c r="A15" s="35">
        <v>70342</v>
      </c>
      <c r="B15" s="36" t="s">
        <v>368</v>
      </c>
      <c r="C15" s="36" t="s">
        <v>238</v>
      </c>
      <c r="D15" s="36" t="s">
        <v>239</v>
      </c>
      <c r="E15" s="36" t="s">
        <v>296</v>
      </c>
      <c r="F15" s="37" t="s">
        <v>4</v>
      </c>
      <c r="G15" s="37">
        <v>57560</v>
      </c>
      <c r="H15" s="37" t="s">
        <v>5</v>
      </c>
      <c r="I15" s="37" t="s">
        <v>6</v>
      </c>
      <c r="J15" s="37" t="s">
        <v>7</v>
      </c>
      <c r="K15" s="37">
        <v>70100</v>
      </c>
    </row>
    <row r="16" spans="1:11" x14ac:dyDescent="0.25">
      <c r="A16" s="38">
        <v>70318</v>
      </c>
      <c r="B16" s="36" t="s">
        <v>369</v>
      </c>
      <c r="C16" s="36" t="s">
        <v>240</v>
      </c>
      <c r="D16" s="36" t="s">
        <v>241</v>
      </c>
      <c r="E16" s="36" t="s">
        <v>297</v>
      </c>
      <c r="F16" s="37" t="s">
        <v>4</v>
      </c>
      <c r="G16" s="37">
        <v>65650</v>
      </c>
      <c r="H16" s="37" t="s">
        <v>5</v>
      </c>
      <c r="I16" s="37" t="s">
        <v>6</v>
      </c>
      <c r="J16" s="37" t="s">
        <v>7</v>
      </c>
      <c r="K16" s="37">
        <v>70100</v>
      </c>
    </row>
    <row r="17" spans="1:11" x14ac:dyDescent="0.25">
      <c r="A17" s="35">
        <v>70168</v>
      </c>
      <c r="B17" s="36" t="s">
        <v>370</v>
      </c>
      <c r="C17" s="36" t="s">
        <v>84</v>
      </c>
      <c r="D17" s="36" t="s">
        <v>85</v>
      </c>
      <c r="E17" s="36" t="s">
        <v>298</v>
      </c>
      <c r="F17" s="37" t="s">
        <v>4</v>
      </c>
      <c r="G17" s="37">
        <v>11165</v>
      </c>
      <c r="H17" s="37" t="s">
        <v>5</v>
      </c>
      <c r="I17" s="37" t="s">
        <v>6</v>
      </c>
      <c r="J17" s="37" t="s">
        <v>7</v>
      </c>
      <c r="K17" s="37">
        <v>70100</v>
      </c>
    </row>
    <row r="18" spans="1:11" x14ac:dyDescent="0.25">
      <c r="A18" s="38">
        <v>70409</v>
      </c>
      <c r="B18" s="36" t="s">
        <v>371</v>
      </c>
      <c r="C18" s="36" t="s">
        <v>178</v>
      </c>
      <c r="D18" s="36" t="s">
        <v>179</v>
      </c>
      <c r="E18" s="36" t="s">
        <v>299</v>
      </c>
      <c r="F18" s="37" t="s">
        <v>4</v>
      </c>
      <c r="G18" s="37">
        <v>63623</v>
      </c>
      <c r="H18" s="37" t="s">
        <v>5</v>
      </c>
      <c r="I18" s="37" t="s">
        <v>6</v>
      </c>
      <c r="J18" s="37" t="s">
        <v>7</v>
      </c>
      <c r="K18" s="37">
        <v>70100</v>
      </c>
    </row>
    <row r="19" spans="1:11" x14ac:dyDescent="0.25">
      <c r="A19" s="35">
        <v>70198</v>
      </c>
      <c r="B19" s="36" t="s">
        <v>372</v>
      </c>
      <c r="C19" s="36" t="s">
        <v>89</v>
      </c>
      <c r="D19" s="36" t="s">
        <v>90</v>
      </c>
      <c r="E19" s="36" t="s">
        <v>300</v>
      </c>
      <c r="F19" s="37" t="s">
        <v>4</v>
      </c>
      <c r="G19" s="37">
        <v>11143</v>
      </c>
      <c r="H19" s="37" t="s">
        <v>5</v>
      </c>
      <c r="I19" s="37" t="s">
        <v>6</v>
      </c>
      <c r="J19" s="37" t="s">
        <v>7</v>
      </c>
      <c r="K19" s="37">
        <v>70100</v>
      </c>
    </row>
    <row r="20" spans="1:11" x14ac:dyDescent="0.25">
      <c r="A20" s="38">
        <v>70344</v>
      </c>
      <c r="B20" s="36" t="s">
        <v>373</v>
      </c>
      <c r="C20" s="36" t="s">
        <v>136</v>
      </c>
      <c r="D20" s="36" t="s">
        <v>111</v>
      </c>
      <c r="E20" s="36" t="s">
        <v>298</v>
      </c>
      <c r="F20" s="37" t="s">
        <v>4</v>
      </c>
      <c r="G20" s="37">
        <v>61601</v>
      </c>
      <c r="H20" s="37" t="s">
        <v>5</v>
      </c>
      <c r="I20" s="37" t="s">
        <v>6</v>
      </c>
      <c r="J20" s="37" t="s">
        <v>7</v>
      </c>
      <c r="K20" s="37">
        <v>70100</v>
      </c>
    </row>
    <row r="21" spans="1:11" x14ac:dyDescent="0.25">
      <c r="A21" s="35">
        <v>70116</v>
      </c>
      <c r="B21" s="36" t="s">
        <v>374</v>
      </c>
      <c r="C21" s="36" t="s">
        <v>76</v>
      </c>
      <c r="D21" s="36" t="s">
        <v>77</v>
      </c>
      <c r="E21" s="36" t="s">
        <v>219</v>
      </c>
      <c r="F21" s="37" t="s">
        <v>4</v>
      </c>
      <c r="G21" s="37">
        <v>57565</v>
      </c>
      <c r="H21" s="37" t="s">
        <v>5</v>
      </c>
      <c r="I21" s="37" t="s">
        <v>6</v>
      </c>
      <c r="J21" s="37" t="s">
        <v>7</v>
      </c>
      <c r="K21" s="37">
        <v>70100</v>
      </c>
    </row>
    <row r="22" spans="1:11" x14ac:dyDescent="0.25">
      <c r="A22" s="38">
        <v>70293</v>
      </c>
      <c r="B22" s="36" t="s">
        <v>375</v>
      </c>
      <c r="C22" s="36" t="s">
        <v>113</v>
      </c>
      <c r="D22" s="36" t="s">
        <v>242</v>
      </c>
      <c r="E22" s="36" t="s">
        <v>301</v>
      </c>
      <c r="F22" s="37" t="s">
        <v>4</v>
      </c>
      <c r="G22" s="37">
        <v>61601</v>
      </c>
      <c r="H22" s="37" t="s">
        <v>5</v>
      </c>
      <c r="I22" s="37" t="s">
        <v>6</v>
      </c>
      <c r="J22" s="37" t="s">
        <v>7</v>
      </c>
      <c r="K22" s="37">
        <v>70100</v>
      </c>
    </row>
    <row r="23" spans="1:11" x14ac:dyDescent="0.25">
      <c r="A23" s="38">
        <v>70022</v>
      </c>
      <c r="B23" s="36" t="s">
        <v>376</v>
      </c>
      <c r="C23" s="36" t="s">
        <v>54</v>
      </c>
      <c r="D23" s="36" t="s">
        <v>55</v>
      </c>
      <c r="E23" s="36" t="s">
        <v>302</v>
      </c>
      <c r="F23" s="37" t="s">
        <v>4</v>
      </c>
      <c r="G23" s="37">
        <v>53518</v>
      </c>
      <c r="H23" s="37" t="s">
        <v>5</v>
      </c>
      <c r="I23" s="37" t="s">
        <v>6</v>
      </c>
      <c r="J23" s="37" t="s">
        <v>7</v>
      </c>
      <c r="K23" s="37">
        <v>70100</v>
      </c>
    </row>
    <row r="24" spans="1:11" x14ac:dyDescent="0.25">
      <c r="A24" s="38">
        <v>70406</v>
      </c>
      <c r="B24" s="36" t="s">
        <v>377</v>
      </c>
      <c r="C24" s="36" t="s">
        <v>174</v>
      </c>
      <c r="D24" s="36" t="s">
        <v>175</v>
      </c>
      <c r="E24" s="36" t="s">
        <v>303</v>
      </c>
      <c r="F24" s="37" t="s">
        <v>4</v>
      </c>
      <c r="G24" s="37">
        <v>57571</v>
      </c>
      <c r="H24" s="37" t="s">
        <v>5</v>
      </c>
      <c r="I24" s="37" t="s">
        <v>6</v>
      </c>
      <c r="J24" s="37" t="s">
        <v>7</v>
      </c>
      <c r="K24" s="37">
        <v>70100</v>
      </c>
    </row>
    <row r="25" spans="1:11" x14ac:dyDescent="0.25">
      <c r="A25" s="38">
        <v>70314</v>
      </c>
      <c r="B25" s="36" t="s">
        <v>378</v>
      </c>
      <c r="C25" s="36" t="s">
        <v>118</v>
      </c>
      <c r="D25" s="36" t="s">
        <v>243</v>
      </c>
      <c r="E25" s="36" t="s">
        <v>300</v>
      </c>
      <c r="F25" s="37" t="s">
        <v>4</v>
      </c>
      <c r="G25" s="37">
        <v>57560</v>
      </c>
      <c r="H25" s="37" t="s">
        <v>5</v>
      </c>
      <c r="I25" s="37" t="s">
        <v>6</v>
      </c>
      <c r="J25" s="37" t="s">
        <v>7</v>
      </c>
      <c r="K25" s="37">
        <v>70100</v>
      </c>
    </row>
    <row r="26" spans="1:11" x14ac:dyDescent="0.25">
      <c r="A26" s="35">
        <v>70404</v>
      </c>
      <c r="B26" s="36" t="s">
        <v>379</v>
      </c>
      <c r="C26" s="36" t="s">
        <v>244</v>
      </c>
      <c r="D26" s="36" t="s">
        <v>245</v>
      </c>
      <c r="E26" s="36" t="s">
        <v>304</v>
      </c>
      <c r="F26" s="37" t="s">
        <v>4</v>
      </c>
      <c r="G26" s="37">
        <v>62614</v>
      </c>
      <c r="H26" s="37" t="s">
        <v>5</v>
      </c>
      <c r="I26" s="37" t="s">
        <v>6</v>
      </c>
      <c r="J26" s="37" t="s">
        <v>7</v>
      </c>
      <c r="K26" s="37">
        <v>70100</v>
      </c>
    </row>
    <row r="27" spans="1:11" x14ac:dyDescent="0.25">
      <c r="A27" s="38">
        <v>70144</v>
      </c>
      <c r="B27" s="36" t="s">
        <v>380</v>
      </c>
      <c r="C27" s="36" t="s">
        <v>246</v>
      </c>
      <c r="D27" s="36" t="s">
        <v>247</v>
      </c>
      <c r="E27" s="36" t="s">
        <v>305</v>
      </c>
      <c r="F27" s="37" t="s">
        <v>4</v>
      </c>
      <c r="G27" s="37">
        <v>11157</v>
      </c>
      <c r="H27" s="37" t="s">
        <v>5</v>
      </c>
      <c r="I27" s="37" t="s">
        <v>6</v>
      </c>
      <c r="J27" s="37" t="s">
        <v>7</v>
      </c>
      <c r="K27" s="37">
        <v>70100</v>
      </c>
    </row>
    <row r="28" spans="1:11" x14ac:dyDescent="0.25">
      <c r="A28" s="35">
        <v>70389</v>
      </c>
      <c r="B28" s="36" t="s">
        <v>381</v>
      </c>
      <c r="C28" s="36" t="s">
        <v>160</v>
      </c>
      <c r="D28" s="36" t="s">
        <v>248</v>
      </c>
      <c r="E28" s="36" t="s">
        <v>306</v>
      </c>
      <c r="F28" s="37" t="s">
        <v>4</v>
      </c>
      <c r="G28" s="37">
        <v>62610</v>
      </c>
      <c r="H28" s="37" t="s">
        <v>5</v>
      </c>
      <c r="I28" s="37" t="s">
        <v>6</v>
      </c>
      <c r="J28" s="37" t="s">
        <v>7</v>
      </c>
      <c r="K28" s="37">
        <v>70100</v>
      </c>
    </row>
    <row r="29" spans="1:11" x14ac:dyDescent="0.25">
      <c r="A29" s="38">
        <v>70341</v>
      </c>
      <c r="B29" s="36" t="s">
        <v>382</v>
      </c>
      <c r="C29" s="36" t="s">
        <v>133</v>
      </c>
      <c r="D29" s="36" t="s">
        <v>64</v>
      </c>
      <c r="E29" s="36" t="s">
        <v>305</v>
      </c>
      <c r="F29" s="37" t="s">
        <v>4</v>
      </c>
      <c r="G29" s="37">
        <v>58582</v>
      </c>
      <c r="H29" s="37" t="s">
        <v>5</v>
      </c>
      <c r="I29" s="37" t="s">
        <v>6</v>
      </c>
      <c r="J29" s="37" t="s">
        <v>7</v>
      </c>
      <c r="K29" s="37">
        <v>70100</v>
      </c>
    </row>
    <row r="30" spans="1:11" x14ac:dyDescent="0.25">
      <c r="A30" s="38">
        <v>70034</v>
      </c>
      <c r="B30" s="36" t="s">
        <v>383</v>
      </c>
      <c r="C30" s="36" t="s">
        <v>56</v>
      </c>
      <c r="D30" s="36" t="s">
        <v>57</v>
      </c>
      <c r="E30" s="36" t="s">
        <v>233</v>
      </c>
      <c r="F30" s="37" t="s">
        <v>4</v>
      </c>
      <c r="G30" s="37">
        <v>11136</v>
      </c>
      <c r="H30" s="37" t="s">
        <v>5</v>
      </c>
      <c r="I30" s="37" t="s">
        <v>6</v>
      </c>
      <c r="J30" s="37" t="s">
        <v>7</v>
      </c>
      <c r="K30" s="37">
        <v>70100</v>
      </c>
    </row>
    <row r="31" spans="1:11" x14ac:dyDescent="0.25">
      <c r="A31" s="38">
        <v>70320</v>
      </c>
      <c r="B31" s="36" t="s">
        <v>384</v>
      </c>
      <c r="C31" s="36" t="s">
        <v>249</v>
      </c>
      <c r="D31" s="36" t="s">
        <v>121</v>
      </c>
      <c r="E31" s="36" t="s">
        <v>307</v>
      </c>
      <c r="F31" s="37" t="s">
        <v>4</v>
      </c>
      <c r="G31" s="37">
        <v>51503</v>
      </c>
      <c r="H31" s="37" t="s">
        <v>5</v>
      </c>
      <c r="I31" s="37" t="s">
        <v>6</v>
      </c>
      <c r="J31" s="37" t="s">
        <v>7</v>
      </c>
      <c r="K31" s="37">
        <v>70100</v>
      </c>
    </row>
    <row r="32" spans="1:11" x14ac:dyDescent="0.25">
      <c r="A32" s="38">
        <v>70169</v>
      </c>
      <c r="B32" s="36" t="s">
        <v>385</v>
      </c>
      <c r="C32" s="36" t="s">
        <v>250</v>
      </c>
      <c r="D32" s="36" t="s">
        <v>90</v>
      </c>
      <c r="E32" s="36" t="s">
        <v>308</v>
      </c>
      <c r="F32" s="37" t="s">
        <v>4</v>
      </c>
      <c r="G32" s="37">
        <v>53524</v>
      </c>
      <c r="H32" s="37" t="s">
        <v>5</v>
      </c>
      <c r="I32" s="37" t="s">
        <v>6</v>
      </c>
      <c r="J32" s="37" t="s">
        <v>7</v>
      </c>
      <c r="K32" s="37">
        <v>70100</v>
      </c>
    </row>
    <row r="33" spans="1:11" x14ac:dyDescent="0.25">
      <c r="A33" s="35">
        <v>70219</v>
      </c>
      <c r="B33" s="36" t="s">
        <v>386</v>
      </c>
      <c r="C33" s="36" t="s">
        <v>100</v>
      </c>
      <c r="D33" s="36" t="s">
        <v>101</v>
      </c>
      <c r="E33" s="36" t="s">
        <v>221</v>
      </c>
      <c r="F33" s="37" t="s">
        <v>4</v>
      </c>
      <c r="G33" s="37">
        <v>57563</v>
      </c>
      <c r="H33" s="37" t="s">
        <v>5</v>
      </c>
      <c r="I33" s="37" t="s">
        <v>6</v>
      </c>
      <c r="J33" s="37" t="s">
        <v>7</v>
      </c>
      <c r="K33" s="37">
        <v>70100</v>
      </c>
    </row>
    <row r="34" spans="1:11" x14ac:dyDescent="0.25">
      <c r="A34" s="38">
        <v>70416</v>
      </c>
      <c r="B34" s="36" t="s">
        <v>387</v>
      </c>
      <c r="C34" s="36" t="s">
        <v>188</v>
      </c>
      <c r="D34" s="36" t="s">
        <v>189</v>
      </c>
      <c r="E34" s="36" t="s">
        <v>231</v>
      </c>
      <c r="F34" s="37" t="s">
        <v>4</v>
      </c>
      <c r="G34" s="37">
        <v>57571</v>
      </c>
      <c r="H34" s="37" t="s">
        <v>5</v>
      </c>
      <c r="I34" s="37" t="s">
        <v>6</v>
      </c>
      <c r="J34" s="37" t="s">
        <v>7</v>
      </c>
      <c r="K34" s="37">
        <v>70100</v>
      </c>
    </row>
    <row r="35" spans="1:11" x14ac:dyDescent="0.25">
      <c r="A35" s="38">
        <v>70410</v>
      </c>
      <c r="B35" s="36" t="s">
        <v>388</v>
      </c>
      <c r="C35" s="36" t="s">
        <v>180</v>
      </c>
      <c r="D35" s="36" t="s">
        <v>181</v>
      </c>
      <c r="E35" s="36" t="s">
        <v>309</v>
      </c>
      <c r="F35" s="37" t="s">
        <v>4</v>
      </c>
      <c r="G35" s="37">
        <v>53515</v>
      </c>
      <c r="H35" s="37" t="s">
        <v>5</v>
      </c>
      <c r="I35" s="37" t="s">
        <v>6</v>
      </c>
      <c r="J35" s="37" t="s">
        <v>7</v>
      </c>
      <c r="K35" s="37">
        <v>70100</v>
      </c>
    </row>
    <row r="36" spans="1:11" x14ac:dyDescent="0.25">
      <c r="A36" s="35">
        <v>70365</v>
      </c>
      <c r="B36" s="36" t="s">
        <v>389</v>
      </c>
      <c r="C36" s="36" t="s">
        <v>145</v>
      </c>
      <c r="D36" s="36" t="s">
        <v>146</v>
      </c>
      <c r="E36" s="36" t="s">
        <v>308</v>
      </c>
      <c r="F36" s="37" t="s">
        <v>4</v>
      </c>
      <c r="G36" s="37">
        <v>47361</v>
      </c>
      <c r="H36" s="37" t="s">
        <v>5</v>
      </c>
      <c r="I36" s="37" t="s">
        <v>6</v>
      </c>
      <c r="J36" s="37" t="s">
        <v>7</v>
      </c>
      <c r="K36" s="37">
        <v>70100</v>
      </c>
    </row>
    <row r="37" spans="1:11" x14ac:dyDescent="0.25">
      <c r="A37" s="35">
        <v>70401</v>
      </c>
      <c r="B37" s="36" t="s">
        <v>390</v>
      </c>
      <c r="C37" s="36" t="s">
        <v>170</v>
      </c>
      <c r="D37" s="36" t="s">
        <v>171</v>
      </c>
      <c r="E37" s="36" t="s">
        <v>310</v>
      </c>
      <c r="F37" s="37" t="s">
        <v>4</v>
      </c>
      <c r="G37" s="37">
        <v>51503</v>
      </c>
      <c r="H37" s="37" t="s">
        <v>5</v>
      </c>
      <c r="I37" s="37" t="s">
        <v>6</v>
      </c>
      <c r="J37" s="37" t="s">
        <v>7</v>
      </c>
      <c r="K37" s="37">
        <v>70100</v>
      </c>
    </row>
    <row r="38" spans="1:11" x14ac:dyDescent="0.25">
      <c r="A38" s="38">
        <v>70044</v>
      </c>
      <c r="B38" s="36" t="s">
        <v>391</v>
      </c>
      <c r="C38" s="36" t="s">
        <v>60</v>
      </c>
      <c r="D38" s="36" t="s">
        <v>61</v>
      </c>
      <c r="E38" s="36" t="s">
        <v>311</v>
      </c>
      <c r="F38" s="37" t="s">
        <v>4</v>
      </c>
      <c r="G38" s="37">
        <v>63627</v>
      </c>
      <c r="H38" s="37" t="s">
        <v>5</v>
      </c>
      <c r="I38" s="37" t="s">
        <v>6</v>
      </c>
      <c r="J38" s="37" t="s">
        <v>7</v>
      </c>
      <c r="K38" s="37">
        <v>70100</v>
      </c>
    </row>
    <row r="39" spans="1:11" x14ac:dyDescent="0.25">
      <c r="A39" s="38">
        <v>70377</v>
      </c>
      <c r="B39" s="36" t="s">
        <v>392</v>
      </c>
      <c r="C39" s="36" t="s">
        <v>151</v>
      </c>
      <c r="D39" s="36" t="s">
        <v>152</v>
      </c>
      <c r="E39" s="36" t="s">
        <v>312</v>
      </c>
      <c r="F39" s="37" t="s">
        <v>4</v>
      </c>
      <c r="G39" s="37">
        <v>51503</v>
      </c>
      <c r="H39" s="37" t="s">
        <v>5</v>
      </c>
      <c r="I39" s="37" t="s">
        <v>6</v>
      </c>
      <c r="J39" s="37" t="s">
        <v>7</v>
      </c>
      <c r="K39" s="37">
        <v>70100</v>
      </c>
    </row>
    <row r="40" spans="1:11" x14ac:dyDescent="0.25">
      <c r="A40" s="35">
        <v>70291</v>
      </c>
      <c r="B40" s="36" t="s">
        <v>393</v>
      </c>
      <c r="C40" s="36" t="s">
        <v>251</v>
      </c>
      <c r="D40" s="36" t="s">
        <v>112</v>
      </c>
      <c r="E40" s="36" t="s">
        <v>223</v>
      </c>
      <c r="F40" s="37" t="s">
        <v>4</v>
      </c>
      <c r="G40" s="37">
        <v>58584</v>
      </c>
      <c r="H40" s="37" t="s">
        <v>5</v>
      </c>
      <c r="I40" s="37" t="s">
        <v>6</v>
      </c>
      <c r="J40" s="37" t="s">
        <v>7</v>
      </c>
      <c r="K40" s="37">
        <v>70100</v>
      </c>
    </row>
    <row r="41" spans="1:11" x14ac:dyDescent="0.25">
      <c r="A41" s="35">
        <v>70213</v>
      </c>
      <c r="B41" s="36" t="s">
        <v>394</v>
      </c>
      <c r="C41" s="36" t="s">
        <v>91</v>
      </c>
      <c r="D41" s="36" t="s">
        <v>92</v>
      </c>
      <c r="E41" s="36" t="s">
        <v>313</v>
      </c>
      <c r="F41" s="37" t="s">
        <v>4</v>
      </c>
      <c r="G41" s="37">
        <v>11143</v>
      </c>
      <c r="H41" s="37" t="s">
        <v>5</v>
      </c>
      <c r="I41" s="37" t="s">
        <v>6</v>
      </c>
      <c r="J41" s="37" t="s">
        <v>7</v>
      </c>
      <c r="K41" s="37">
        <v>70100</v>
      </c>
    </row>
    <row r="42" spans="1:11" x14ac:dyDescent="0.25">
      <c r="A42" s="38">
        <v>70054</v>
      </c>
      <c r="B42" s="36" t="s">
        <v>395</v>
      </c>
      <c r="C42" s="36" t="s">
        <v>252</v>
      </c>
      <c r="D42" s="36" t="s">
        <v>140</v>
      </c>
      <c r="E42" s="36" t="s">
        <v>314</v>
      </c>
      <c r="F42" s="37" t="s">
        <v>4</v>
      </c>
      <c r="G42" s="37">
        <v>11129</v>
      </c>
      <c r="H42" s="37" t="s">
        <v>5</v>
      </c>
      <c r="I42" s="37" t="s">
        <v>6</v>
      </c>
      <c r="J42" s="37" t="s">
        <v>7</v>
      </c>
      <c r="K42" s="37">
        <v>70100</v>
      </c>
    </row>
    <row r="43" spans="1:11" x14ac:dyDescent="0.25">
      <c r="A43" s="38">
        <v>70214</v>
      </c>
      <c r="B43" s="36" t="s">
        <v>396</v>
      </c>
      <c r="C43" s="36" t="s">
        <v>93</v>
      </c>
      <c r="D43" s="36" t="s">
        <v>253</v>
      </c>
      <c r="E43" s="36" t="s">
        <v>314</v>
      </c>
      <c r="F43" s="37" t="s">
        <v>4</v>
      </c>
      <c r="G43" s="37">
        <v>63626</v>
      </c>
      <c r="H43" s="37" t="s">
        <v>5</v>
      </c>
      <c r="I43" s="37" t="s">
        <v>6</v>
      </c>
      <c r="J43" s="37" t="s">
        <v>7</v>
      </c>
      <c r="K43" s="37">
        <v>70100</v>
      </c>
    </row>
    <row r="44" spans="1:11" x14ac:dyDescent="0.25">
      <c r="A44" s="35">
        <v>70328</v>
      </c>
      <c r="B44" s="36" t="s">
        <v>397</v>
      </c>
      <c r="C44" s="36" t="s">
        <v>124</v>
      </c>
      <c r="D44" s="36" t="s">
        <v>125</v>
      </c>
      <c r="E44" s="36" t="s">
        <v>315</v>
      </c>
      <c r="F44" s="37" t="s">
        <v>4</v>
      </c>
      <c r="G44" s="37">
        <v>62618</v>
      </c>
      <c r="H44" s="37" t="s">
        <v>5</v>
      </c>
      <c r="I44" s="37" t="s">
        <v>6</v>
      </c>
      <c r="J44" s="37" t="s">
        <v>7</v>
      </c>
      <c r="K44" s="37">
        <v>70100</v>
      </c>
    </row>
    <row r="45" spans="1:11" x14ac:dyDescent="0.25">
      <c r="A45" s="35">
        <v>70142</v>
      </c>
      <c r="B45" s="36" t="s">
        <v>398</v>
      </c>
      <c r="C45" s="36" t="s">
        <v>80</v>
      </c>
      <c r="D45" s="36" t="s">
        <v>81</v>
      </c>
      <c r="E45" s="36" t="s">
        <v>315</v>
      </c>
      <c r="F45" s="37" t="s">
        <v>4</v>
      </c>
      <c r="G45" s="37">
        <v>53528</v>
      </c>
      <c r="H45" s="37" t="s">
        <v>5</v>
      </c>
      <c r="I45" s="37" t="s">
        <v>6</v>
      </c>
      <c r="J45" s="37" t="s">
        <v>7</v>
      </c>
      <c r="K45" s="37">
        <v>70100</v>
      </c>
    </row>
    <row r="46" spans="1:11" x14ac:dyDescent="0.25">
      <c r="A46" s="38">
        <v>70066</v>
      </c>
      <c r="B46" s="36" t="s">
        <v>399</v>
      </c>
      <c r="C46" s="36" t="s">
        <v>65</v>
      </c>
      <c r="D46" s="36" t="s">
        <v>66</v>
      </c>
      <c r="E46" s="36" t="s">
        <v>316</v>
      </c>
      <c r="F46" s="37" t="s">
        <v>4</v>
      </c>
      <c r="G46" s="37">
        <v>40325</v>
      </c>
      <c r="H46" s="37" t="s">
        <v>5</v>
      </c>
      <c r="I46" s="37" t="s">
        <v>6</v>
      </c>
      <c r="J46" s="37" t="s">
        <v>7</v>
      </c>
      <c r="K46" s="37">
        <v>70100</v>
      </c>
    </row>
    <row r="47" spans="1:11" x14ac:dyDescent="0.25">
      <c r="A47" s="38">
        <v>70414</v>
      </c>
      <c r="B47" s="36" t="s">
        <v>400</v>
      </c>
      <c r="C47" s="36" t="s">
        <v>184</v>
      </c>
      <c r="D47" s="36" t="s">
        <v>185</v>
      </c>
      <c r="E47" s="36" t="s">
        <v>316</v>
      </c>
      <c r="F47" s="37" t="s">
        <v>4</v>
      </c>
      <c r="G47" s="37">
        <v>11131</v>
      </c>
      <c r="H47" s="37" t="s">
        <v>5</v>
      </c>
      <c r="I47" s="37" t="s">
        <v>6</v>
      </c>
      <c r="J47" s="37" t="s">
        <v>7</v>
      </c>
      <c r="K47" s="37">
        <v>70100</v>
      </c>
    </row>
    <row r="48" spans="1:11" x14ac:dyDescent="0.25">
      <c r="A48" s="35">
        <v>70085</v>
      </c>
      <c r="B48" s="36" t="s">
        <v>401</v>
      </c>
      <c r="C48" s="36" t="s">
        <v>254</v>
      </c>
      <c r="D48" s="36" t="s">
        <v>255</v>
      </c>
      <c r="E48" s="36" t="s">
        <v>314</v>
      </c>
      <c r="F48" s="37" t="s">
        <v>4</v>
      </c>
      <c r="G48" s="37">
        <v>11157</v>
      </c>
      <c r="H48" s="37" t="s">
        <v>5</v>
      </c>
      <c r="I48" s="37" t="s">
        <v>6</v>
      </c>
      <c r="J48" s="37" t="s">
        <v>7</v>
      </c>
      <c r="K48" s="37">
        <v>70100</v>
      </c>
    </row>
    <row r="49" spans="1:11" x14ac:dyDescent="0.25">
      <c r="A49" s="35">
        <v>70350</v>
      </c>
      <c r="B49" s="36" t="s">
        <v>402</v>
      </c>
      <c r="C49" s="36" t="s">
        <v>256</v>
      </c>
      <c r="D49" s="36" t="s">
        <v>57</v>
      </c>
      <c r="E49" s="36" t="s">
        <v>317</v>
      </c>
      <c r="F49" s="37" t="s">
        <v>4</v>
      </c>
      <c r="G49" s="37">
        <v>40325</v>
      </c>
      <c r="H49" s="37" t="s">
        <v>5</v>
      </c>
      <c r="I49" s="37" t="s">
        <v>6</v>
      </c>
      <c r="J49" s="37" t="s">
        <v>7</v>
      </c>
      <c r="K49" s="37">
        <v>70100</v>
      </c>
    </row>
    <row r="50" spans="1:11" x14ac:dyDescent="0.25">
      <c r="A50" s="39">
        <v>70425</v>
      </c>
      <c r="B50" s="36" t="s">
        <v>403</v>
      </c>
      <c r="C50" s="36" t="s">
        <v>200</v>
      </c>
      <c r="D50" s="36" t="s">
        <v>201</v>
      </c>
      <c r="E50" s="36" t="s">
        <v>318</v>
      </c>
      <c r="F50" s="37" t="s">
        <v>208</v>
      </c>
      <c r="G50" s="37">
        <v>30402</v>
      </c>
      <c r="H50" s="37">
        <v>50084</v>
      </c>
      <c r="I50" s="37" t="s">
        <v>6</v>
      </c>
      <c r="J50" s="37" t="s">
        <v>7</v>
      </c>
      <c r="K50" s="37">
        <v>70100</v>
      </c>
    </row>
    <row r="51" spans="1:11" x14ac:dyDescent="0.25">
      <c r="A51" s="39">
        <v>70209</v>
      </c>
      <c r="B51" s="36" t="s">
        <v>404</v>
      </c>
      <c r="C51" s="36" t="s">
        <v>257</v>
      </c>
      <c r="D51" s="36" t="s">
        <v>258</v>
      </c>
      <c r="E51" s="36" t="s">
        <v>319</v>
      </c>
      <c r="F51" s="37" t="s">
        <v>4</v>
      </c>
      <c r="G51" s="37">
        <v>50500</v>
      </c>
      <c r="H51" s="37" t="s">
        <v>5</v>
      </c>
      <c r="I51" s="37" t="s">
        <v>6</v>
      </c>
      <c r="J51" s="37" t="s">
        <v>7</v>
      </c>
      <c r="K51" s="37">
        <v>70100</v>
      </c>
    </row>
    <row r="52" spans="1:11" x14ac:dyDescent="0.25">
      <c r="A52" s="39">
        <v>70006</v>
      </c>
      <c r="B52" s="36" t="s">
        <v>405</v>
      </c>
      <c r="C52" s="36" t="s">
        <v>52</v>
      </c>
      <c r="D52" s="36" t="s">
        <v>53</v>
      </c>
      <c r="E52" s="36" t="s">
        <v>320</v>
      </c>
      <c r="F52" s="37" t="s">
        <v>4</v>
      </c>
      <c r="G52" s="37">
        <v>11151</v>
      </c>
      <c r="H52" s="37" t="s">
        <v>5</v>
      </c>
      <c r="I52" s="37" t="s">
        <v>6</v>
      </c>
      <c r="J52" s="37" t="s">
        <v>7</v>
      </c>
      <c r="K52" s="37">
        <v>70100</v>
      </c>
    </row>
    <row r="53" spans="1:11" x14ac:dyDescent="0.25">
      <c r="A53" s="35">
        <v>70252</v>
      </c>
      <c r="B53" s="36" t="s">
        <v>406</v>
      </c>
      <c r="C53" s="36" t="s">
        <v>103</v>
      </c>
      <c r="D53" s="36" t="s">
        <v>104</v>
      </c>
      <c r="E53" s="36" t="s">
        <v>321</v>
      </c>
      <c r="F53" s="37" t="s">
        <v>208</v>
      </c>
      <c r="G53" s="37">
        <v>30400</v>
      </c>
      <c r="H53" s="37">
        <v>60018</v>
      </c>
      <c r="I53" s="37" t="s">
        <v>6</v>
      </c>
      <c r="J53" s="37" t="s">
        <v>7</v>
      </c>
      <c r="K53" s="37">
        <v>70100</v>
      </c>
    </row>
    <row r="54" spans="1:11" x14ac:dyDescent="0.25">
      <c r="A54" s="38">
        <v>70095</v>
      </c>
      <c r="B54" s="36" t="s">
        <v>407</v>
      </c>
      <c r="C54" s="36" t="s">
        <v>259</v>
      </c>
      <c r="D54" s="36" t="s">
        <v>260</v>
      </c>
      <c r="E54" s="36" t="s">
        <v>218</v>
      </c>
      <c r="F54" s="37" t="s">
        <v>4</v>
      </c>
      <c r="G54" s="37">
        <v>52510</v>
      </c>
      <c r="H54" s="37" t="s">
        <v>5</v>
      </c>
      <c r="I54" s="37" t="s">
        <v>6</v>
      </c>
      <c r="J54" s="37" t="s">
        <v>7</v>
      </c>
      <c r="K54" s="37">
        <v>70100</v>
      </c>
    </row>
    <row r="55" spans="1:11" x14ac:dyDescent="0.25">
      <c r="A55" s="35">
        <v>70418</v>
      </c>
      <c r="B55" s="36" t="s">
        <v>408</v>
      </c>
      <c r="C55" s="36" t="s">
        <v>191</v>
      </c>
      <c r="D55" s="36" t="s">
        <v>192</v>
      </c>
      <c r="E55" s="36" t="s">
        <v>322</v>
      </c>
      <c r="F55" s="37" t="s">
        <v>4</v>
      </c>
      <c r="G55" s="37">
        <v>62617</v>
      </c>
      <c r="H55" s="37" t="s">
        <v>5</v>
      </c>
      <c r="I55" s="37" t="s">
        <v>6</v>
      </c>
      <c r="J55" s="37" t="s">
        <v>7</v>
      </c>
      <c r="K55" s="37">
        <v>70100</v>
      </c>
    </row>
    <row r="56" spans="1:11" x14ac:dyDescent="0.25">
      <c r="A56" s="38">
        <v>70380</v>
      </c>
      <c r="B56" s="36" t="s">
        <v>409</v>
      </c>
      <c r="C56" s="36" t="s">
        <v>157</v>
      </c>
      <c r="D56" s="36" t="s">
        <v>158</v>
      </c>
      <c r="E56" s="36" t="s">
        <v>323</v>
      </c>
      <c r="F56" s="37" t="s">
        <v>4</v>
      </c>
      <c r="G56" s="37">
        <v>64646</v>
      </c>
      <c r="H56" s="37" t="s">
        <v>5</v>
      </c>
      <c r="I56" s="37" t="s">
        <v>6</v>
      </c>
      <c r="J56" s="37" t="s">
        <v>7</v>
      </c>
      <c r="K56" s="37">
        <v>70100</v>
      </c>
    </row>
    <row r="57" spans="1:11" x14ac:dyDescent="0.25">
      <c r="A57" s="35">
        <v>70282</v>
      </c>
      <c r="B57" s="36" t="s">
        <v>410</v>
      </c>
      <c r="C57" s="36" t="s">
        <v>109</v>
      </c>
      <c r="D57" s="36" t="s">
        <v>74</v>
      </c>
      <c r="E57" s="36" t="s">
        <v>324</v>
      </c>
      <c r="F57" s="37" t="s">
        <v>4</v>
      </c>
      <c r="G57" s="37">
        <v>57561</v>
      </c>
      <c r="H57" s="37" t="s">
        <v>5</v>
      </c>
      <c r="I57" s="37" t="s">
        <v>6</v>
      </c>
      <c r="J57" s="37" t="s">
        <v>7</v>
      </c>
      <c r="K57" s="37">
        <v>70100</v>
      </c>
    </row>
    <row r="58" spans="1:11" x14ac:dyDescent="0.25">
      <c r="A58" s="38">
        <v>70215</v>
      </c>
      <c r="B58" s="36" t="s">
        <v>411</v>
      </c>
      <c r="C58" s="36" t="s">
        <v>94</v>
      </c>
      <c r="D58" s="36" t="s">
        <v>95</v>
      </c>
      <c r="E58" s="36" t="s">
        <v>325</v>
      </c>
      <c r="F58" s="37" t="s">
        <v>4</v>
      </c>
      <c r="G58" s="37">
        <v>11160</v>
      </c>
      <c r="H58" s="37" t="s">
        <v>5</v>
      </c>
      <c r="I58" s="37" t="s">
        <v>6</v>
      </c>
      <c r="J58" s="37" t="s">
        <v>7</v>
      </c>
      <c r="K58" s="37">
        <v>70100</v>
      </c>
    </row>
    <row r="59" spans="1:11" x14ac:dyDescent="0.25">
      <c r="A59" s="35">
        <v>70121</v>
      </c>
      <c r="B59" s="36" t="s">
        <v>412</v>
      </c>
      <c r="C59" s="36" t="s">
        <v>261</v>
      </c>
      <c r="D59" s="36" t="s">
        <v>140</v>
      </c>
      <c r="E59" s="36" t="s">
        <v>325</v>
      </c>
      <c r="F59" s="37" t="s">
        <v>4</v>
      </c>
      <c r="G59" s="37">
        <v>10104</v>
      </c>
      <c r="H59" s="37" t="s">
        <v>5</v>
      </c>
      <c r="I59" s="37" t="s">
        <v>6</v>
      </c>
      <c r="J59" s="37" t="s">
        <v>7</v>
      </c>
      <c r="K59" s="37">
        <v>70100</v>
      </c>
    </row>
    <row r="60" spans="1:11" x14ac:dyDescent="0.25">
      <c r="A60" s="38">
        <v>70412</v>
      </c>
      <c r="B60" s="36" t="s">
        <v>413</v>
      </c>
      <c r="C60" s="36" t="s">
        <v>183</v>
      </c>
      <c r="D60" s="36" t="s">
        <v>130</v>
      </c>
      <c r="E60" s="36" t="s">
        <v>326</v>
      </c>
      <c r="F60" s="37" t="s">
        <v>4</v>
      </c>
      <c r="G60" s="37">
        <v>56555</v>
      </c>
      <c r="H60" s="37" t="s">
        <v>5</v>
      </c>
      <c r="I60" s="37" t="s">
        <v>6</v>
      </c>
      <c r="J60" s="37" t="s">
        <v>7</v>
      </c>
      <c r="K60" s="37">
        <v>70100</v>
      </c>
    </row>
    <row r="61" spans="1:11" x14ac:dyDescent="0.25">
      <c r="A61" s="35">
        <v>70101</v>
      </c>
      <c r="B61" s="36" t="s">
        <v>414</v>
      </c>
      <c r="C61" s="36" t="s">
        <v>262</v>
      </c>
      <c r="D61" s="36" t="s">
        <v>263</v>
      </c>
      <c r="E61" s="36" t="s">
        <v>326</v>
      </c>
      <c r="F61" s="37" t="s">
        <v>4</v>
      </c>
      <c r="G61" s="37">
        <v>11156</v>
      </c>
      <c r="H61" s="37" t="s">
        <v>5</v>
      </c>
      <c r="I61" s="37" t="s">
        <v>6</v>
      </c>
      <c r="J61" s="37" t="s">
        <v>7</v>
      </c>
      <c r="K61" s="37">
        <v>70100</v>
      </c>
    </row>
    <row r="62" spans="1:11" x14ac:dyDescent="0.25">
      <c r="A62" s="38">
        <v>70419</v>
      </c>
      <c r="B62" s="36" t="s">
        <v>415</v>
      </c>
      <c r="C62" s="36" t="s">
        <v>193</v>
      </c>
      <c r="D62" s="36" t="s">
        <v>78</v>
      </c>
      <c r="E62" s="36" t="s">
        <v>327</v>
      </c>
      <c r="F62" s="37" t="s">
        <v>4</v>
      </c>
      <c r="G62" s="37">
        <v>57563</v>
      </c>
      <c r="H62" s="37" t="s">
        <v>5</v>
      </c>
      <c r="I62" s="37" t="s">
        <v>6</v>
      </c>
      <c r="J62" s="37" t="s">
        <v>7</v>
      </c>
      <c r="K62" s="37">
        <v>70100</v>
      </c>
    </row>
    <row r="63" spans="1:11" x14ac:dyDescent="0.25">
      <c r="A63" s="35">
        <v>70422</v>
      </c>
      <c r="B63" s="36" t="s">
        <v>416</v>
      </c>
      <c r="C63" s="36" t="s">
        <v>195</v>
      </c>
      <c r="D63" s="36" t="s">
        <v>196</v>
      </c>
      <c r="E63" s="36" t="s">
        <v>328</v>
      </c>
      <c r="F63" s="37" t="s">
        <v>4</v>
      </c>
      <c r="G63" s="37">
        <v>62611</v>
      </c>
      <c r="H63" s="37" t="s">
        <v>5</v>
      </c>
      <c r="I63" s="37" t="s">
        <v>6</v>
      </c>
      <c r="J63" s="37" t="s">
        <v>7</v>
      </c>
      <c r="K63" s="37">
        <v>70100</v>
      </c>
    </row>
    <row r="64" spans="1:11" x14ac:dyDescent="0.25">
      <c r="A64" s="39">
        <v>70147</v>
      </c>
      <c r="B64" s="36" t="s">
        <v>417</v>
      </c>
      <c r="C64" s="36" t="s">
        <v>82</v>
      </c>
      <c r="D64" s="36" t="s">
        <v>83</v>
      </c>
      <c r="E64" s="36" t="s">
        <v>329</v>
      </c>
      <c r="F64" s="37" t="s">
        <v>4</v>
      </c>
      <c r="G64" s="37">
        <v>11128</v>
      </c>
      <c r="H64" s="37" t="s">
        <v>5</v>
      </c>
      <c r="I64" s="37" t="s">
        <v>6</v>
      </c>
      <c r="J64" s="37" t="s">
        <v>7</v>
      </c>
      <c r="K64" s="37">
        <v>70100</v>
      </c>
    </row>
    <row r="65" spans="1:11" x14ac:dyDescent="0.25">
      <c r="A65" s="39">
        <v>70393</v>
      </c>
      <c r="B65" s="36" t="s">
        <v>418</v>
      </c>
      <c r="C65" s="36" t="s">
        <v>164</v>
      </c>
      <c r="D65" s="36" t="s">
        <v>165</v>
      </c>
      <c r="E65" s="36" t="s">
        <v>227</v>
      </c>
      <c r="F65" s="37" t="s">
        <v>4</v>
      </c>
      <c r="G65" s="37">
        <v>58583</v>
      </c>
      <c r="H65" s="37" t="s">
        <v>5</v>
      </c>
      <c r="I65" s="37" t="s">
        <v>6</v>
      </c>
      <c r="J65" s="37" t="s">
        <v>7</v>
      </c>
      <c r="K65" s="37">
        <v>70100</v>
      </c>
    </row>
    <row r="66" spans="1:11" x14ac:dyDescent="0.25">
      <c r="A66" s="39">
        <v>70427</v>
      </c>
      <c r="B66" s="36" t="s">
        <v>419</v>
      </c>
      <c r="C66" s="36" t="s">
        <v>264</v>
      </c>
      <c r="D66" s="36" t="s">
        <v>265</v>
      </c>
      <c r="E66" s="36" t="s">
        <v>329</v>
      </c>
      <c r="F66" s="37" t="s">
        <v>4</v>
      </c>
      <c r="G66" s="37">
        <v>57564</v>
      </c>
      <c r="H66" s="37" t="s">
        <v>5</v>
      </c>
      <c r="I66" s="37" t="s">
        <v>6</v>
      </c>
      <c r="J66" s="37" t="s">
        <v>7</v>
      </c>
      <c r="K66" s="37">
        <v>70100</v>
      </c>
    </row>
    <row r="67" spans="1:11" x14ac:dyDescent="0.25">
      <c r="A67" s="39">
        <v>70100</v>
      </c>
      <c r="B67" s="36" t="s">
        <v>420</v>
      </c>
      <c r="C67" s="36" t="s">
        <v>69</v>
      </c>
      <c r="D67" s="36" t="s">
        <v>70</v>
      </c>
      <c r="E67" s="36" t="s">
        <v>230</v>
      </c>
      <c r="F67" s="37" t="s">
        <v>4</v>
      </c>
      <c r="G67" s="37">
        <v>11139</v>
      </c>
      <c r="H67" s="37" t="s">
        <v>5</v>
      </c>
      <c r="I67" s="37" t="s">
        <v>6</v>
      </c>
      <c r="J67" s="37" t="s">
        <v>7</v>
      </c>
      <c r="K67" s="37">
        <v>70100</v>
      </c>
    </row>
    <row r="68" spans="1:11" x14ac:dyDescent="0.25">
      <c r="A68" s="40">
        <v>70426</v>
      </c>
      <c r="B68" s="36" t="s">
        <v>421</v>
      </c>
      <c r="C68" s="41" t="s">
        <v>202</v>
      </c>
      <c r="D68" s="41" t="s">
        <v>203</v>
      </c>
      <c r="E68" s="36" t="s">
        <v>225</v>
      </c>
      <c r="F68" s="37" t="s">
        <v>4</v>
      </c>
      <c r="G68" s="37">
        <v>11165</v>
      </c>
      <c r="H68" s="37" t="s">
        <v>5</v>
      </c>
      <c r="I68" s="37" t="s">
        <v>6</v>
      </c>
      <c r="J68" s="37" t="s">
        <v>7</v>
      </c>
      <c r="K68" s="37">
        <v>70100</v>
      </c>
    </row>
    <row r="69" spans="1:11" x14ac:dyDescent="0.25">
      <c r="A69" s="35">
        <v>70099</v>
      </c>
      <c r="B69" s="36" t="s">
        <v>422</v>
      </c>
      <c r="C69" s="36" t="s">
        <v>266</v>
      </c>
      <c r="D69" s="36" t="s">
        <v>267</v>
      </c>
      <c r="E69" s="36" t="s">
        <v>225</v>
      </c>
      <c r="F69" s="37" t="s">
        <v>4</v>
      </c>
      <c r="G69" s="37">
        <v>10104</v>
      </c>
      <c r="H69" s="37" t="s">
        <v>5</v>
      </c>
      <c r="I69" s="37" t="s">
        <v>6</v>
      </c>
      <c r="J69" s="37" t="s">
        <v>7</v>
      </c>
      <c r="K69" s="37">
        <v>70100</v>
      </c>
    </row>
    <row r="70" spans="1:11" x14ac:dyDescent="0.25">
      <c r="A70" s="35">
        <v>70279</v>
      </c>
      <c r="B70" s="36" t="s">
        <v>423</v>
      </c>
      <c r="C70" s="36" t="s">
        <v>107</v>
      </c>
      <c r="D70" s="36" t="s">
        <v>108</v>
      </c>
      <c r="E70" s="36" t="s">
        <v>225</v>
      </c>
      <c r="F70" s="37" t="s">
        <v>4</v>
      </c>
      <c r="G70" s="37">
        <v>57560</v>
      </c>
      <c r="H70" s="37" t="s">
        <v>5</v>
      </c>
      <c r="I70" s="37" t="s">
        <v>6</v>
      </c>
      <c r="J70" s="37" t="s">
        <v>7</v>
      </c>
      <c r="K70" s="37">
        <v>70100</v>
      </c>
    </row>
    <row r="71" spans="1:11" x14ac:dyDescent="0.25">
      <c r="A71" s="38">
        <v>70329</v>
      </c>
      <c r="B71" s="36" t="s">
        <v>424</v>
      </c>
      <c r="C71" s="36" t="s">
        <v>126</v>
      </c>
      <c r="D71" s="36" t="s">
        <v>99</v>
      </c>
      <c r="E71" s="36" t="s">
        <v>225</v>
      </c>
      <c r="F71" s="37" t="s">
        <v>4</v>
      </c>
      <c r="G71" s="37">
        <v>57562</v>
      </c>
      <c r="H71" s="37" t="s">
        <v>5</v>
      </c>
      <c r="I71" s="37" t="s">
        <v>6</v>
      </c>
      <c r="J71" s="37" t="s">
        <v>7</v>
      </c>
      <c r="K71" s="37">
        <v>70100</v>
      </c>
    </row>
    <row r="72" spans="1:11" x14ac:dyDescent="0.25">
      <c r="A72" s="38">
        <v>70181</v>
      </c>
      <c r="B72" s="36" t="s">
        <v>425</v>
      </c>
      <c r="C72" s="36" t="s">
        <v>268</v>
      </c>
      <c r="D72" s="36" t="s">
        <v>269</v>
      </c>
      <c r="E72" s="36" t="s">
        <v>330</v>
      </c>
      <c r="F72" s="37" t="s">
        <v>4</v>
      </c>
      <c r="G72" s="37">
        <v>11153</v>
      </c>
      <c r="H72" s="37" t="s">
        <v>5</v>
      </c>
      <c r="I72" s="37" t="s">
        <v>6</v>
      </c>
      <c r="J72" s="37" t="s">
        <v>7</v>
      </c>
      <c r="K72" s="37">
        <v>70100</v>
      </c>
    </row>
    <row r="73" spans="1:11" x14ac:dyDescent="0.25">
      <c r="A73" s="38">
        <v>70112</v>
      </c>
      <c r="B73" s="36" t="s">
        <v>426</v>
      </c>
      <c r="C73" s="36" t="s">
        <v>75</v>
      </c>
      <c r="D73" s="36" t="s">
        <v>51</v>
      </c>
      <c r="E73" s="36" t="s">
        <v>331</v>
      </c>
      <c r="F73" s="37" t="s">
        <v>4</v>
      </c>
      <c r="G73" s="37">
        <v>63625</v>
      </c>
      <c r="H73" s="37" t="s">
        <v>5</v>
      </c>
      <c r="I73" s="37" t="s">
        <v>6</v>
      </c>
      <c r="J73" s="37" t="s">
        <v>7</v>
      </c>
      <c r="K73" s="37">
        <v>70100</v>
      </c>
    </row>
    <row r="74" spans="1:11" x14ac:dyDescent="0.25">
      <c r="A74" s="35">
        <v>70397</v>
      </c>
      <c r="B74" s="36" t="s">
        <v>427</v>
      </c>
      <c r="C74" s="36" t="s">
        <v>168</v>
      </c>
      <c r="D74" s="36" t="s">
        <v>169</v>
      </c>
      <c r="E74" s="36" t="s">
        <v>228</v>
      </c>
      <c r="F74" s="37" t="s">
        <v>208</v>
      </c>
      <c r="G74" s="37">
        <v>30402</v>
      </c>
      <c r="H74" s="37">
        <v>50084</v>
      </c>
      <c r="I74" s="37" t="s">
        <v>6</v>
      </c>
      <c r="J74" s="37" t="s">
        <v>7</v>
      </c>
      <c r="K74" s="37">
        <v>70100</v>
      </c>
    </row>
    <row r="75" spans="1:11" x14ac:dyDescent="0.25">
      <c r="A75" s="38">
        <v>70240</v>
      </c>
      <c r="B75" s="36" t="s">
        <v>428</v>
      </c>
      <c r="C75" s="36" t="s">
        <v>168</v>
      </c>
      <c r="D75" s="36" t="s">
        <v>270</v>
      </c>
      <c r="E75" s="36" t="s">
        <v>234</v>
      </c>
      <c r="F75" s="37" t="s">
        <v>4</v>
      </c>
      <c r="G75" s="37">
        <v>63627</v>
      </c>
      <c r="H75" s="37" t="s">
        <v>5</v>
      </c>
      <c r="I75" s="37" t="s">
        <v>6</v>
      </c>
      <c r="J75" s="37" t="s">
        <v>7</v>
      </c>
      <c r="K75" s="37">
        <v>70100</v>
      </c>
    </row>
    <row r="76" spans="1:11" x14ac:dyDescent="0.25">
      <c r="A76" s="38">
        <v>70277</v>
      </c>
      <c r="B76" s="36" t="s">
        <v>429</v>
      </c>
      <c r="C76" s="36" t="s">
        <v>105</v>
      </c>
      <c r="D76" s="36" t="s">
        <v>106</v>
      </c>
      <c r="E76" s="36" t="s">
        <v>332</v>
      </c>
      <c r="F76" s="37" t="s">
        <v>4</v>
      </c>
      <c r="G76" s="37">
        <v>62610</v>
      </c>
      <c r="H76" s="37" t="s">
        <v>5</v>
      </c>
      <c r="I76" s="37" t="s">
        <v>6</v>
      </c>
      <c r="J76" s="37" t="s">
        <v>7</v>
      </c>
      <c r="K76" s="37">
        <v>70100</v>
      </c>
    </row>
    <row r="77" spans="1:11" x14ac:dyDescent="0.25">
      <c r="A77" s="35">
        <v>70417</v>
      </c>
      <c r="B77" s="36" t="s">
        <v>430</v>
      </c>
      <c r="C77" s="36" t="s">
        <v>190</v>
      </c>
      <c r="D77" s="36" t="s">
        <v>116</v>
      </c>
      <c r="E77" s="36" t="s">
        <v>232</v>
      </c>
      <c r="F77" s="37" t="s">
        <v>4</v>
      </c>
      <c r="G77" s="37">
        <v>54540</v>
      </c>
      <c r="H77" s="37" t="s">
        <v>5</v>
      </c>
      <c r="I77" s="37" t="s">
        <v>6</v>
      </c>
      <c r="J77" s="37" t="s">
        <v>7</v>
      </c>
      <c r="K77" s="37">
        <v>70100</v>
      </c>
    </row>
    <row r="78" spans="1:11" x14ac:dyDescent="0.25">
      <c r="A78" s="38">
        <v>70109</v>
      </c>
      <c r="B78" s="36" t="s">
        <v>431</v>
      </c>
      <c r="C78" s="36" t="s">
        <v>71</v>
      </c>
      <c r="D78" s="36" t="s">
        <v>72</v>
      </c>
      <c r="E78" s="36" t="s">
        <v>333</v>
      </c>
      <c r="F78" s="37" t="s">
        <v>4</v>
      </c>
      <c r="G78" s="37">
        <v>47361</v>
      </c>
      <c r="H78" s="37" t="s">
        <v>5</v>
      </c>
      <c r="I78" s="37" t="s">
        <v>6</v>
      </c>
      <c r="J78" s="37" t="s">
        <v>7</v>
      </c>
      <c r="K78" s="37">
        <v>70100</v>
      </c>
    </row>
    <row r="79" spans="1:11" x14ac:dyDescent="0.25">
      <c r="A79" s="38">
        <v>70424</v>
      </c>
      <c r="B79" s="36" t="s">
        <v>432</v>
      </c>
      <c r="C79" s="36" t="s">
        <v>198</v>
      </c>
      <c r="D79" s="36" t="s">
        <v>199</v>
      </c>
      <c r="E79" s="36" t="s">
        <v>232</v>
      </c>
      <c r="F79" s="37" t="s">
        <v>4</v>
      </c>
      <c r="G79" s="37">
        <v>62619</v>
      </c>
      <c r="H79" s="37" t="s">
        <v>5</v>
      </c>
      <c r="I79" s="37" t="s">
        <v>6</v>
      </c>
      <c r="J79" s="37" t="s">
        <v>7</v>
      </c>
      <c r="K79" s="37">
        <v>70100</v>
      </c>
    </row>
    <row r="80" spans="1:11" x14ac:dyDescent="0.25">
      <c r="A80" s="38">
        <v>70420</v>
      </c>
      <c r="B80" s="36" t="s">
        <v>433</v>
      </c>
      <c r="C80" s="36" t="s">
        <v>194</v>
      </c>
      <c r="D80" s="36" t="s">
        <v>271</v>
      </c>
      <c r="E80" s="36" t="s">
        <v>334</v>
      </c>
      <c r="F80" s="37" t="s">
        <v>4</v>
      </c>
      <c r="G80" s="37">
        <v>56550</v>
      </c>
      <c r="H80" s="37" t="s">
        <v>5</v>
      </c>
      <c r="I80" s="37" t="s">
        <v>6</v>
      </c>
      <c r="J80" s="37" t="s">
        <v>7</v>
      </c>
      <c r="K80" s="37">
        <v>70100</v>
      </c>
    </row>
    <row r="81" spans="1:11" x14ac:dyDescent="0.25">
      <c r="A81" s="38">
        <v>70415</v>
      </c>
      <c r="B81" s="36" t="s">
        <v>434</v>
      </c>
      <c r="C81" s="36" t="s">
        <v>186</v>
      </c>
      <c r="D81" s="36" t="s">
        <v>187</v>
      </c>
      <c r="E81" s="36" t="s">
        <v>332</v>
      </c>
      <c r="F81" s="37" t="s">
        <v>4</v>
      </c>
      <c r="G81" s="37">
        <v>58587</v>
      </c>
      <c r="H81" s="37" t="s">
        <v>5</v>
      </c>
      <c r="I81" s="37" t="s">
        <v>6</v>
      </c>
      <c r="J81" s="37" t="s">
        <v>7</v>
      </c>
      <c r="K81" s="37">
        <v>70100</v>
      </c>
    </row>
    <row r="82" spans="1:11" x14ac:dyDescent="0.25">
      <c r="A82" s="35">
        <v>70387</v>
      </c>
      <c r="B82" s="36" t="s">
        <v>435</v>
      </c>
      <c r="C82" s="36" t="s">
        <v>159</v>
      </c>
      <c r="D82" s="36" t="s">
        <v>272</v>
      </c>
      <c r="E82" s="36" t="s">
        <v>232</v>
      </c>
      <c r="F82" s="37" t="s">
        <v>4</v>
      </c>
      <c r="G82" s="37">
        <v>51503</v>
      </c>
      <c r="H82" s="37" t="s">
        <v>5</v>
      </c>
      <c r="I82" s="37" t="s">
        <v>6</v>
      </c>
      <c r="J82" s="37" t="s">
        <v>7</v>
      </c>
      <c r="K82" s="37">
        <v>70100</v>
      </c>
    </row>
    <row r="83" spans="1:11" x14ac:dyDescent="0.25">
      <c r="A83" s="35">
        <v>70395</v>
      </c>
      <c r="B83" s="36" t="s">
        <v>436</v>
      </c>
      <c r="C83" s="36" t="s">
        <v>166</v>
      </c>
      <c r="D83" s="36" t="s">
        <v>167</v>
      </c>
      <c r="E83" s="36" t="s">
        <v>335</v>
      </c>
      <c r="F83" s="37" t="s">
        <v>4</v>
      </c>
      <c r="G83" s="37">
        <v>54540</v>
      </c>
      <c r="H83" s="37" t="s">
        <v>5</v>
      </c>
      <c r="I83" s="37" t="s">
        <v>6</v>
      </c>
      <c r="J83" s="37" t="s">
        <v>7</v>
      </c>
      <c r="K83" s="37">
        <v>70100</v>
      </c>
    </row>
    <row r="84" spans="1:11" x14ac:dyDescent="0.25">
      <c r="A84" s="35">
        <v>70111</v>
      </c>
      <c r="B84" s="36" t="s">
        <v>437</v>
      </c>
      <c r="C84" s="36" t="s">
        <v>73</v>
      </c>
      <c r="D84" s="36" t="s">
        <v>74</v>
      </c>
      <c r="E84" s="36" t="s">
        <v>336</v>
      </c>
      <c r="F84" s="37" t="s">
        <v>4</v>
      </c>
      <c r="G84" s="37">
        <v>10104</v>
      </c>
      <c r="H84" s="37" t="s">
        <v>5</v>
      </c>
      <c r="I84" s="37" t="s">
        <v>6</v>
      </c>
      <c r="J84" s="37" t="s">
        <v>7</v>
      </c>
      <c r="K84" s="37">
        <v>70100</v>
      </c>
    </row>
    <row r="85" spans="1:11" x14ac:dyDescent="0.25">
      <c r="A85" s="38">
        <v>70248</v>
      </c>
      <c r="B85" s="36" t="s">
        <v>438</v>
      </c>
      <c r="C85" s="36" t="s">
        <v>102</v>
      </c>
      <c r="D85" s="36" t="s">
        <v>77</v>
      </c>
      <c r="E85" s="36" t="s">
        <v>337</v>
      </c>
      <c r="F85" s="37" t="s">
        <v>208</v>
      </c>
      <c r="G85" s="37">
        <v>41163</v>
      </c>
      <c r="H85" s="37">
        <v>41331</v>
      </c>
      <c r="I85" s="37" t="s">
        <v>6</v>
      </c>
      <c r="J85" s="37" t="s">
        <v>7</v>
      </c>
      <c r="K85" s="37">
        <v>70100</v>
      </c>
    </row>
    <row r="86" spans="1:11" x14ac:dyDescent="0.25">
      <c r="A86" s="35">
        <v>70379</v>
      </c>
      <c r="B86" s="36" t="s">
        <v>439</v>
      </c>
      <c r="C86" s="36" t="s">
        <v>155</v>
      </c>
      <c r="D86" s="36" t="s">
        <v>156</v>
      </c>
      <c r="E86" s="36" t="s">
        <v>338</v>
      </c>
      <c r="F86" s="37" t="s">
        <v>208</v>
      </c>
      <c r="G86" s="37">
        <v>53530</v>
      </c>
      <c r="H86" s="37">
        <v>50083</v>
      </c>
      <c r="I86" s="37" t="s">
        <v>6</v>
      </c>
      <c r="J86" s="37" t="s">
        <v>7</v>
      </c>
      <c r="K86" s="37">
        <v>70100</v>
      </c>
    </row>
    <row r="87" spans="1:11" x14ac:dyDescent="0.25">
      <c r="A87" s="35">
        <v>70353</v>
      </c>
      <c r="B87" s="36" t="s">
        <v>440</v>
      </c>
      <c r="C87" s="36" t="s">
        <v>139</v>
      </c>
      <c r="D87" s="36" t="s">
        <v>140</v>
      </c>
      <c r="E87" s="36" t="s">
        <v>339</v>
      </c>
      <c r="F87" s="37" t="s">
        <v>4</v>
      </c>
      <c r="G87" s="37">
        <v>63610</v>
      </c>
      <c r="H87" s="37" t="s">
        <v>5</v>
      </c>
      <c r="I87" s="37" t="s">
        <v>6</v>
      </c>
      <c r="J87" s="37" t="s">
        <v>7</v>
      </c>
      <c r="K87" s="37">
        <v>70100</v>
      </c>
    </row>
    <row r="88" spans="1:11" x14ac:dyDescent="0.25">
      <c r="A88" s="38">
        <v>70400</v>
      </c>
      <c r="B88" s="36" t="s">
        <v>441</v>
      </c>
      <c r="C88" s="36" t="s">
        <v>273</v>
      </c>
      <c r="D88" s="36" t="s">
        <v>274</v>
      </c>
      <c r="E88" s="36" t="s">
        <v>340</v>
      </c>
      <c r="F88" s="37" t="s">
        <v>4</v>
      </c>
      <c r="G88" s="37">
        <v>58581</v>
      </c>
      <c r="H88" s="37" t="s">
        <v>5</v>
      </c>
      <c r="I88" s="37" t="s">
        <v>6</v>
      </c>
      <c r="J88" s="37" t="s">
        <v>7</v>
      </c>
      <c r="K88" s="37">
        <v>70100</v>
      </c>
    </row>
    <row r="89" spans="1:11" x14ac:dyDescent="0.25">
      <c r="A89" s="38">
        <v>70285</v>
      </c>
      <c r="B89" s="36" t="s">
        <v>442</v>
      </c>
      <c r="C89" s="36" t="s">
        <v>110</v>
      </c>
      <c r="D89" s="36" t="s">
        <v>111</v>
      </c>
      <c r="E89" s="36" t="s">
        <v>340</v>
      </c>
      <c r="F89" s="37" t="s">
        <v>208</v>
      </c>
      <c r="G89" s="37">
        <v>53530</v>
      </c>
      <c r="H89" s="37">
        <v>50083</v>
      </c>
      <c r="I89" s="37" t="s">
        <v>6</v>
      </c>
      <c r="J89" s="37" t="s">
        <v>7</v>
      </c>
      <c r="K89" s="37">
        <v>70100</v>
      </c>
    </row>
    <row r="90" spans="1:11" x14ac:dyDescent="0.25">
      <c r="A90" s="38">
        <v>70216</v>
      </c>
      <c r="B90" s="36" t="s">
        <v>443</v>
      </c>
      <c r="C90" s="36" t="s">
        <v>96</v>
      </c>
      <c r="D90" s="36" t="s">
        <v>97</v>
      </c>
      <c r="E90" s="36" t="s">
        <v>341</v>
      </c>
      <c r="F90" s="37" t="s">
        <v>4</v>
      </c>
      <c r="G90" s="37">
        <v>40300</v>
      </c>
      <c r="H90" s="37" t="s">
        <v>5</v>
      </c>
      <c r="I90" s="37" t="s">
        <v>6</v>
      </c>
      <c r="J90" s="37" t="s">
        <v>7</v>
      </c>
      <c r="K90" s="37">
        <v>70100</v>
      </c>
    </row>
    <row r="91" spans="1:11" x14ac:dyDescent="0.25">
      <c r="A91" s="38">
        <v>70372</v>
      </c>
      <c r="B91" s="36" t="s">
        <v>444</v>
      </c>
      <c r="C91" s="36" t="s">
        <v>147</v>
      </c>
      <c r="D91" s="36" t="s">
        <v>148</v>
      </c>
      <c r="E91" s="36" t="s">
        <v>342</v>
      </c>
      <c r="F91" s="37" t="s">
        <v>4</v>
      </c>
      <c r="G91" s="37">
        <v>53524</v>
      </c>
      <c r="H91" s="37" t="s">
        <v>5</v>
      </c>
      <c r="I91" s="37" t="s">
        <v>6</v>
      </c>
      <c r="J91" s="37" t="s">
        <v>7</v>
      </c>
      <c r="K91" s="37">
        <v>70100</v>
      </c>
    </row>
    <row r="92" spans="1:11" x14ac:dyDescent="0.25">
      <c r="A92" s="38">
        <v>70402</v>
      </c>
      <c r="B92" s="36" t="s">
        <v>445</v>
      </c>
      <c r="C92" s="36" t="s">
        <v>172</v>
      </c>
      <c r="D92" s="36" t="s">
        <v>173</v>
      </c>
      <c r="E92" s="36" t="s">
        <v>343</v>
      </c>
      <c r="F92" s="37" t="s">
        <v>4</v>
      </c>
      <c r="G92" s="37">
        <v>57560</v>
      </c>
      <c r="H92" s="37" t="s">
        <v>5</v>
      </c>
      <c r="I92" s="37" t="s">
        <v>6</v>
      </c>
      <c r="J92" s="37" t="s">
        <v>7</v>
      </c>
      <c r="K92" s="37">
        <v>70100</v>
      </c>
    </row>
    <row r="93" spans="1:11" x14ac:dyDescent="0.25">
      <c r="A93" s="38">
        <v>70176</v>
      </c>
      <c r="B93" s="36" t="s">
        <v>446</v>
      </c>
      <c r="C93" s="36" t="s">
        <v>86</v>
      </c>
      <c r="D93" s="36" t="s">
        <v>87</v>
      </c>
      <c r="E93" s="36" t="s">
        <v>343</v>
      </c>
      <c r="F93" s="37" t="s">
        <v>4</v>
      </c>
      <c r="G93" s="37">
        <v>11165</v>
      </c>
      <c r="H93" s="37" t="s">
        <v>5</v>
      </c>
      <c r="I93" s="37" t="s">
        <v>6</v>
      </c>
      <c r="J93" s="37" t="s">
        <v>7</v>
      </c>
      <c r="K93" s="37">
        <v>70100</v>
      </c>
    </row>
    <row r="94" spans="1:11" x14ac:dyDescent="0.25">
      <c r="A94" s="38">
        <v>70334</v>
      </c>
      <c r="B94" s="36" t="s">
        <v>447</v>
      </c>
      <c r="C94" s="36" t="s">
        <v>129</v>
      </c>
      <c r="D94" s="36" t="s">
        <v>130</v>
      </c>
      <c r="E94" s="36" t="s">
        <v>344</v>
      </c>
      <c r="F94" s="37" t="s">
        <v>4</v>
      </c>
      <c r="G94" s="37">
        <v>56550</v>
      </c>
      <c r="H94" s="37" t="s">
        <v>5</v>
      </c>
      <c r="I94" s="37" t="s">
        <v>6</v>
      </c>
      <c r="J94" s="37" t="s">
        <v>7</v>
      </c>
      <c r="K94" s="37">
        <v>70100</v>
      </c>
    </row>
    <row r="95" spans="1:11" x14ac:dyDescent="0.25">
      <c r="A95" s="38">
        <v>70390</v>
      </c>
      <c r="B95" s="36" t="s">
        <v>448</v>
      </c>
      <c r="C95" s="36" t="s">
        <v>161</v>
      </c>
      <c r="D95" s="36" t="s">
        <v>162</v>
      </c>
      <c r="E95" s="36" t="s">
        <v>345</v>
      </c>
      <c r="F95" s="37" t="s">
        <v>4</v>
      </c>
      <c r="G95" s="37">
        <v>52510</v>
      </c>
      <c r="H95" s="37" t="s">
        <v>5</v>
      </c>
      <c r="I95" s="37" t="s">
        <v>6</v>
      </c>
      <c r="J95" s="37" t="s">
        <v>7</v>
      </c>
      <c r="K95" s="37">
        <v>70100</v>
      </c>
    </row>
    <row r="96" spans="1:11" x14ac:dyDescent="0.25">
      <c r="A96" s="38">
        <v>70295</v>
      </c>
      <c r="B96" s="36" t="s">
        <v>449</v>
      </c>
      <c r="C96" s="36" t="s">
        <v>275</v>
      </c>
      <c r="D96" s="36" t="s">
        <v>114</v>
      </c>
      <c r="E96" s="36" t="s">
        <v>226</v>
      </c>
      <c r="F96" s="37" t="s">
        <v>4</v>
      </c>
      <c r="G96" s="37">
        <v>51503</v>
      </c>
      <c r="H96" s="37" t="s">
        <v>5</v>
      </c>
      <c r="I96" s="37" t="s">
        <v>6</v>
      </c>
      <c r="J96" s="37" t="s">
        <v>7</v>
      </c>
      <c r="K96" s="37">
        <v>70100</v>
      </c>
    </row>
    <row r="97" spans="1:11" x14ac:dyDescent="0.25">
      <c r="A97" s="38">
        <v>70388</v>
      </c>
      <c r="B97" s="36" t="s">
        <v>450</v>
      </c>
      <c r="C97" s="36" t="s">
        <v>275</v>
      </c>
      <c r="D97" s="36" t="s">
        <v>88</v>
      </c>
      <c r="E97" s="36" t="s">
        <v>346</v>
      </c>
      <c r="F97" s="37" t="s">
        <v>4</v>
      </c>
      <c r="G97" s="37">
        <v>51503</v>
      </c>
      <c r="H97" s="37" t="s">
        <v>5</v>
      </c>
      <c r="I97" s="37" t="s">
        <v>6</v>
      </c>
      <c r="J97" s="37" t="s">
        <v>7</v>
      </c>
      <c r="K97" s="37">
        <v>70100</v>
      </c>
    </row>
    <row r="98" spans="1:11" x14ac:dyDescent="0.25">
      <c r="A98" s="38">
        <v>70048</v>
      </c>
      <c r="B98" s="36" t="s">
        <v>451</v>
      </c>
      <c r="C98" s="36" t="s">
        <v>276</v>
      </c>
      <c r="D98" s="36" t="s">
        <v>51</v>
      </c>
      <c r="E98" s="36" t="s">
        <v>347</v>
      </c>
      <c r="F98" s="37" t="s">
        <v>4</v>
      </c>
      <c r="G98" s="37">
        <v>11124</v>
      </c>
      <c r="H98" s="37" t="s">
        <v>5</v>
      </c>
      <c r="I98" s="37" t="s">
        <v>6</v>
      </c>
      <c r="J98" s="37" t="s">
        <v>7</v>
      </c>
      <c r="K98" s="37">
        <v>70100</v>
      </c>
    </row>
    <row r="99" spans="1:11" x14ac:dyDescent="0.25">
      <c r="A99" s="38">
        <v>70129</v>
      </c>
      <c r="B99" s="36" t="s">
        <v>452</v>
      </c>
      <c r="C99" s="36" t="s">
        <v>78</v>
      </c>
      <c r="D99" s="36" t="s">
        <v>79</v>
      </c>
      <c r="E99" s="36" t="s">
        <v>226</v>
      </c>
      <c r="F99" s="37" t="s">
        <v>4</v>
      </c>
      <c r="G99" s="37">
        <v>71710</v>
      </c>
      <c r="H99" s="37" t="s">
        <v>5</v>
      </c>
      <c r="I99" s="37" t="s">
        <v>6</v>
      </c>
      <c r="J99" s="37" t="s">
        <v>7</v>
      </c>
      <c r="K99" s="37">
        <v>70100</v>
      </c>
    </row>
    <row r="100" spans="1:11" x14ac:dyDescent="0.25">
      <c r="A100" s="38">
        <v>70178</v>
      </c>
      <c r="B100" s="36" t="s">
        <v>453</v>
      </c>
      <c r="C100" s="36" t="s">
        <v>277</v>
      </c>
      <c r="D100" s="36" t="s">
        <v>130</v>
      </c>
      <c r="E100" s="36" t="s">
        <v>224</v>
      </c>
      <c r="F100" s="37" t="s">
        <v>4</v>
      </c>
      <c r="G100" s="37">
        <v>40325</v>
      </c>
      <c r="H100" s="37" t="s">
        <v>5</v>
      </c>
      <c r="I100" s="37" t="s">
        <v>6</v>
      </c>
      <c r="J100" s="37" t="s">
        <v>7</v>
      </c>
      <c r="K100" s="37">
        <v>70100</v>
      </c>
    </row>
    <row r="101" spans="1:11" x14ac:dyDescent="0.25">
      <c r="A101" s="38">
        <v>70055</v>
      </c>
      <c r="B101" s="36" t="s">
        <v>454</v>
      </c>
      <c r="C101" s="36" t="s">
        <v>62</v>
      </c>
      <c r="D101" s="36" t="s">
        <v>63</v>
      </c>
      <c r="E101" s="36" t="s">
        <v>222</v>
      </c>
      <c r="F101" s="37" t="s">
        <v>208</v>
      </c>
      <c r="G101" s="37">
        <v>53530</v>
      </c>
      <c r="H101" s="37">
        <v>50083</v>
      </c>
      <c r="I101" s="37" t="s">
        <v>6</v>
      </c>
      <c r="J101" s="37" t="s">
        <v>7</v>
      </c>
      <c r="K101" s="37">
        <v>70100</v>
      </c>
    </row>
    <row r="102" spans="1:11" x14ac:dyDescent="0.25">
      <c r="A102" s="38">
        <v>70364</v>
      </c>
      <c r="B102" s="36" t="s">
        <v>455</v>
      </c>
      <c r="C102" s="36" t="s">
        <v>278</v>
      </c>
      <c r="D102" s="36" t="s">
        <v>271</v>
      </c>
      <c r="E102" s="36" t="s">
        <v>348</v>
      </c>
      <c r="F102" s="37" t="s">
        <v>4</v>
      </c>
      <c r="G102" s="37">
        <v>57564</v>
      </c>
      <c r="H102" s="37" t="s">
        <v>5</v>
      </c>
      <c r="I102" s="37" t="s">
        <v>6</v>
      </c>
      <c r="J102" s="37" t="s">
        <v>7</v>
      </c>
      <c r="K102" s="37">
        <v>70100</v>
      </c>
    </row>
    <row r="103" spans="1:11" x14ac:dyDescent="0.25">
      <c r="A103" s="35">
        <v>70283</v>
      </c>
      <c r="B103" s="36" t="s">
        <v>456</v>
      </c>
      <c r="C103" s="36" t="s">
        <v>279</v>
      </c>
      <c r="D103" s="36" t="s">
        <v>280</v>
      </c>
      <c r="E103" s="36" t="s">
        <v>349</v>
      </c>
      <c r="F103" s="37" t="s">
        <v>4</v>
      </c>
      <c r="G103" s="37">
        <v>62615</v>
      </c>
      <c r="H103" s="37" t="s">
        <v>5</v>
      </c>
      <c r="I103" s="37" t="s">
        <v>6</v>
      </c>
      <c r="J103" s="37" t="s">
        <v>7</v>
      </c>
      <c r="K103" s="37">
        <v>70100</v>
      </c>
    </row>
    <row r="104" spans="1:11" x14ac:dyDescent="0.25">
      <c r="A104" s="35">
        <v>70043</v>
      </c>
      <c r="B104" s="36" t="s">
        <v>457</v>
      </c>
      <c r="C104" s="36" t="s">
        <v>58</v>
      </c>
      <c r="D104" s="36" t="s">
        <v>59</v>
      </c>
      <c r="E104" s="36" t="s">
        <v>229</v>
      </c>
      <c r="F104" s="37" t="s">
        <v>208</v>
      </c>
      <c r="G104" s="37">
        <v>53530</v>
      </c>
      <c r="H104" s="37">
        <v>50083</v>
      </c>
      <c r="I104" s="37" t="s">
        <v>6</v>
      </c>
      <c r="J104" s="37" t="s">
        <v>7</v>
      </c>
      <c r="K104" s="37">
        <v>70100</v>
      </c>
    </row>
    <row r="105" spans="1:11" x14ac:dyDescent="0.25">
      <c r="A105" s="35">
        <v>70392</v>
      </c>
      <c r="B105" s="36" t="s">
        <v>458</v>
      </c>
      <c r="C105" s="36" t="s">
        <v>163</v>
      </c>
      <c r="D105" s="36" t="s">
        <v>106</v>
      </c>
      <c r="E105" s="36" t="s">
        <v>350</v>
      </c>
      <c r="F105" s="37" t="s">
        <v>4</v>
      </c>
      <c r="G105" s="37">
        <v>51503</v>
      </c>
      <c r="H105" s="37" t="s">
        <v>5</v>
      </c>
      <c r="I105" s="37" t="s">
        <v>6</v>
      </c>
      <c r="J105" s="37" t="s">
        <v>7</v>
      </c>
      <c r="K105" s="37">
        <v>70100</v>
      </c>
    </row>
    <row r="106" spans="1:11" x14ac:dyDescent="0.25">
      <c r="A106" s="35">
        <v>70189</v>
      </c>
      <c r="B106" s="36" t="s">
        <v>459</v>
      </c>
      <c r="C106" s="36" t="s">
        <v>281</v>
      </c>
      <c r="D106" s="36" t="s">
        <v>282</v>
      </c>
      <c r="E106" s="36" t="s">
        <v>351</v>
      </c>
      <c r="F106" s="37" t="s">
        <v>4</v>
      </c>
      <c r="G106" s="37">
        <v>62618</v>
      </c>
      <c r="H106" s="37" t="s">
        <v>5</v>
      </c>
      <c r="I106" s="37" t="s">
        <v>6</v>
      </c>
      <c r="J106" s="37" t="s">
        <v>7</v>
      </c>
      <c r="K106" s="37">
        <v>70100</v>
      </c>
    </row>
    <row r="107" spans="1:11" x14ac:dyDescent="0.25">
      <c r="A107">
        <v>70218</v>
      </c>
      <c r="B107" s="36" t="s">
        <v>460</v>
      </c>
      <c r="C107" t="s">
        <v>98</v>
      </c>
      <c r="D107" t="s">
        <v>99</v>
      </c>
      <c r="E107" s="36" t="s">
        <v>350</v>
      </c>
      <c r="F107" t="s">
        <v>4</v>
      </c>
      <c r="G107">
        <v>53528</v>
      </c>
      <c r="H107" t="s">
        <v>5</v>
      </c>
      <c r="I107" s="37" t="s">
        <v>6</v>
      </c>
      <c r="J107" s="37" t="s">
        <v>7</v>
      </c>
      <c r="K107" s="37">
        <v>70100</v>
      </c>
    </row>
    <row r="108" spans="1:11" x14ac:dyDescent="0.25">
      <c r="A108">
        <v>70383</v>
      </c>
      <c r="B108" s="36" t="s">
        <v>461</v>
      </c>
      <c r="C108" t="s">
        <v>283</v>
      </c>
      <c r="D108" t="s">
        <v>242</v>
      </c>
      <c r="E108" s="36" t="s">
        <v>224</v>
      </c>
      <c r="F108" t="s">
        <v>4</v>
      </c>
      <c r="G108">
        <v>63637</v>
      </c>
      <c r="H108" t="s">
        <v>5</v>
      </c>
      <c r="I108" s="37" t="s">
        <v>6</v>
      </c>
      <c r="J108" s="37" t="s">
        <v>7</v>
      </c>
      <c r="K108" s="37">
        <v>70100</v>
      </c>
    </row>
    <row r="109" spans="1:11" x14ac:dyDescent="0.25">
      <c r="A109">
        <v>70343</v>
      </c>
      <c r="B109" s="36" t="s">
        <v>462</v>
      </c>
      <c r="C109" t="s">
        <v>134</v>
      </c>
      <c r="D109" t="s">
        <v>135</v>
      </c>
      <c r="E109" s="36" t="s">
        <v>351</v>
      </c>
      <c r="F109" t="s">
        <v>4</v>
      </c>
      <c r="G109">
        <v>40300</v>
      </c>
      <c r="H109" t="s">
        <v>5</v>
      </c>
      <c r="I109" s="37" t="s">
        <v>6</v>
      </c>
      <c r="J109" s="37" t="s">
        <v>7</v>
      </c>
      <c r="K109" s="37">
        <v>70100</v>
      </c>
    </row>
    <row r="110" spans="1:11" x14ac:dyDescent="0.25">
      <c r="A110">
        <v>70319</v>
      </c>
      <c r="B110" s="36" t="s">
        <v>463</v>
      </c>
      <c r="C110" t="s">
        <v>119</v>
      </c>
      <c r="D110" t="s">
        <v>120</v>
      </c>
      <c r="E110" s="36" t="s">
        <v>220</v>
      </c>
      <c r="F110" t="s">
        <v>4</v>
      </c>
      <c r="G110">
        <v>51503</v>
      </c>
      <c r="H110" t="s">
        <v>5</v>
      </c>
      <c r="I110" s="37" t="s">
        <v>6</v>
      </c>
      <c r="J110" s="37" t="s">
        <v>7</v>
      </c>
      <c r="K110" s="37">
        <v>70100</v>
      </c>
    </row>
    <row r="111" spans="1:11" x14ac:dyDescent="0.25">
      <c r="A111">
        <v>70411</v>
      </c>
      <c r="B111" s="36" t="s">
        <v>464</v>
      </c>
      <c r="C111" t="s">
        <v>182</v>
      </c>
      <c r="D111" t="s">
        <v>169</v>
      </c>
      <c r="E111" s="36" t="s">
        <v>352</v>
      </c>
      <c r="F111" t="s">
        <v>4</v>
      </c>
      <c r="G111">
        <v>62618</v>
      </c>
      <c r="H111" t="s">
        <v>5</v>
      </c>
      <c r="I111" s="37" t="s">
        <v>6</v>
      </c>
      <c r="J111" s="37" t="s">
        <v>7</v>
      </c>
      <c r="K111" s="37">
        <v>70100</v>
      </c>
    </row>
    <row r="112" spans="1:11" x14ac:dyDescent="0.25">
      <c r="A112">
        <v>70378</v>
      </c>
      <c r="B112" s="36" t="s">
        <v>465</v>
      </c>
      <c r="C112" t="s">
        <v>153</v>
      </c>
      <c r="D112" t="s">
        <v>154</v>
      </c>
      <c r="E112" s="36" t="s">
        <v>229</v>
      </c>
      <c r="F112" t="s">
        <v>4</v>
      </c>
      <c r="G112">
        <v>51503</v>
      </c>
      <c r="H112" t="s">
        <v>5</v>
      </c>
      <c r="I112" s="37" t="s">
        <v>6</v>
      </c>
      <c r="J112" s="37" t="s">
        <v>7</v>
      </c>
      <c r="K112" s="37">
        <v>70100</v>
      </c>
    </row>
    <row r="113" spans="1:11" x14ac:dyDescent="0.25">
      <c r="A113">
        <v>70331</v>
      </c>
      <c r="B113" s="36" t="s">
        <v>466</v>
      </c>
      <c r="C113" t="s">
        <v>127</v>
      </c>
      <c r="D113" t="s">
        <v>128</v>
      </c>
      <c r="E113" s="36" t="s">
        <v>229</v>
      </c>
      <c r="F113" t="s">
        <v>4</v>
      </c>
      <c r="G113">
        <v>51503</v>
      </c>
      <c r="H113" t="s">
        <v>5</v>
      </c>
      <c r="I113" s="37" t="s">
        <v>6</v>
      </c>
      <c r="J113" s="37" t="s">
        <v>7</v>
      </c>
      <c r="K113" s="37">
        <v>70100</v>
      </c>
    </row>
    <row r="114" spans="1:11" x14ac:dyDescent="0.25">
      <c r="A114">
        <v>70327</v>
      </c>
      <c r="B114" s="36" t="s">
        <v>467</v>
      </c>
      <c r="C114" t="s">
        <v>122</v>
      </c>
      <c r="D114" t="s">
        <v>123</v>
      </c>
      <c r="E114" s="36" t="s">
        <v>220</v>
      </c>
      <c r="F114" t="s">
        <v>4</v>
      </c>
      <c r="G114">
        <v>47362</v>
      </c>
      <c r="H114" t="s">
        <v>5</v>
      </c>
      <c r="I114" s="37" t="s">
        <v>6</v>
      </c>
      <c r="J114" s="37" t="s">
        <v>7</v>
      </c>
      <c r="K114" s="37">
        <v>70100</v>
      </c>
    </row>
    <row r="115" spans="1:11" x14ac:dyDescent="0.25">
      <c r="A115">
        <v>70300</v>
      </c>
      <c r="B115" s="36" t="s">
        <v>468</v>
      </c>
      <c r="C115" t="s">
        <v>115</v>
      </c>
      <c r="D115" t="s">
        <v>116</v>
      </c>
      <c r="E115" s="36" t="s">
        <v>235</v>
      </c>
      <c r="F115" t="s">
        <v>4</v>
      </c>
      <c r="G115">
        <v>70700</v>
      </c>
      <c r="H115" t="s">
        <v>5</v>
      </c>
      <c r="I115" s="37" t="s">
        <v>6</v>
      </c>
      <c r="J115" s="37" t="s">
        <v>7</v>
      </c>
      <c r="K115" s="37">
        <v>70100</v>
      </c>
    </row>
    <row r="116" spans="1:11" x14ac:dyDescent="0.25">
      <c r="A116">
        <v>70362</v>
      </c>
      <c r="B116" s="36" t="s">
        <v>469</v>
      </c>
      <c r="C116" t="s">
        <v>141</v>
      </c>
      <c r="D116" t="s">
        <v>142</v>
      </c>
      <c r="E116" s="36" t="s">
        <v>353</v>
      </c>
      <c r="F116" t="s">
        <v>4</v>
      </c>
      <c r="G116">
        <v>11165</v>
      </c>
      <c r="H116" t="s">
        <v>5</v>
      </c>
      <c r="I116" s="37" t="s">
        <v>6</v>
      </c>
      <c r="J116" s="37" t="s">
        <v>7</v>
      </c>
      <c r="K116" s="37">
        <v>70100</v>
      </c>
    </row>
    <row r="117" spans="1:11" x14ac:dyDescent="0.25">
      <c r="A117">
        <v>70421</v>
      </c>
      <c r="B117" s="36" t="s">
        <v>470</v>
      </c>
      <c r="C117" t="s">
        <v>284</v>
      </c>
      <c r="D117" t="s">
        <v>285</v>
      </c>
      <c r="E117" s="36" t="s">
        <v>354</v>
      </c>
      <c r="F117" t="s">
        <v>4</v>
      </c>
      <c r="G117">
        <v>58587</v>
      </c>
      <c r="H117" t="s">
        <v>5</v>
      </c>
      <c r="I117" s="37" t="s">
        <v>6</v>
      </c>
      <c r="J117" s="37" t="s">
        <v>7</v>
      </c>
      <c r="K117" s="37">
        <v>70100</v>
      </c>
    </row>
    <row r="118" spans="1:11" x14ac:dyDescent="0.25">
      <c r="A118">
        <v>70394</v>
      </c>
      <c r="B118" s="36" t="s">
        <v>471</v>
      </c>
      <c r="C118" t="s">
        <v>286</v>
      </c>
      <c r="D118" t="s">
        <v>287</v>
      </c>
      <c r="E118" s="36" t="s">
        <v>355</v>
      </c>
      <c r="F118" t="s">
        <v>4</v>
      </c>
      <c r="G118">
        <v>57567</v>
      </c>
      <c r="H118" t="s">
        <v>5</v>
      </c>
      <c r="I118" s="37" t="s">
        <v>6</v>
      </c>
      <c r="J118" s="37" t="s">
        <v>7</v>
      </c>
      <c r="K118" s="37">
        <v>70100</v>
      </c>
    </row>
    <row r="119" spans="1:11" x14ac:dyDescent="0.25">
      <c r="A119">
        <v>70301</v>
      </c>
      <c r="B119" s="36" t="s">
        <v>472</v>
      </c>
      <c r="C119" t="s">
        <v>117</v>
      </c>
      <c r="D119" t="s">
        <v>288</v>
      </c>
      <c r="E119" s="36" t="s">
        <v>356</v>
      </c>
      <c r="F119" t="s">
        <v>4</v>
      </c>
      <c r="G119">
        <v>70700</v>
      </c>
      <c r="H119" t="s">
        <v>5</v>
      </c>
      <c r="I119" s="37" t="s">
        <v>6</v>
      </c>
      <c r="J119" s="37" t="s">
        <v>7</v>
      </c>
      <c r="K119" s="37">
        <v>70100</v>
      </c>
    </row>
    <row r="120" spans="1:11" x14ac:dyDescent="0.25">
      <c r="A120">
        <v>70027</v>
      </c>
      <c r="B120" s="36" t="s">
        <v>473</v>
      </c>
      <c r="C120" t="s">
        <v>289</v>
      </c>
      <c r="D120" t="s">
        <v>290</v>
      </c>
      <c r="E120" s="36" t="s">
        <v>357</v>
      </c>
      <c r="F120" t="s">
        <v>4</v>
      </c>
      <c r="G120">
        <v>51503</v>
      </c>
      <c r="H120" t="s">
        <v>5</v>
      </c>
      <c r="I120" s="37" t="s">
        <v>6</v>
      </c>
      <c r="J120" s="37" t="s">
        <v>7</v>
      </c>
      <c r="K120" s="37">
        <v>70100</v>
      </c>
    </row>
    <row r="121" spans="1:11" x14ac:dyDescent="0.25">
      <c r="A121">
        <v>70399</v>
      </c>
      <c r="B121" s="36" t="s">
        <v>474</v>
      </c>
      <c r="C121" t="s">
        <v>291</v>
      </c>
      <c r="D121" t="s">
        <v>292</v>
      </c>
      <c r="E121" s="36" t="s">
        <v>358</v>
      </c>
      <c r="F121" t="s">
        <v>4</v>
      </c>
      <c r="G121">
        <v>58581</v>
      </c>
      <c r="H121" t="s">
        <v>5</v>
      </c>
      <c r="I121" s="37" t="s">
        <v>6</v>
      </c>
      <c r="J121" s="37" t="s">
        <v>7</v>
      </c>
      <c r="K121" s="37">
        <v>70100</v>
      </c>
    </row>
    <row r="122" spans="1:11" x14ac:dyDescent="0.25">
      <c r="A122">
        <v>70374</v>
      </c>
      <c r="B122" s="36" t="s">
        <v>475</v>
      </c>
      <c r="C122" t="s">
        <v>149</v>
      </c>
      <c r="D122" t="s">
        <v>150</v>
      </c>
      <c r="E122" s="36" t="s">
        <v>359</v>
      </c>
      <c r="F122" t="s">
        <v>4</v>
      </c>
      <c r="G122">
        <v>61601</v>
      </c>
      <c r="H122" t="s">
        <v>5</v>
      </c>
      <c r="I122" s="37" t="s">
        <v>6</v>
      </c>
      <c r="J122" s="37" t="s">
        <v>7</v>
      </c>
      <c r="K122" s="37">
        <v>70100</v>
      </c>
    </row>
    <row r="123" spans="1:11" x14ac:dyDescent="0.25">
      <c r="A123">
        <v>70407</v>
      </c>
      <c r="B123" s="36" t="s">
        <v>476</v>
      </c>
      <c r="C123" t="s">
        <v>176</v>
      </c>
      <c r="D123" t="s">
        <v>177</v>
      </c>
      <c r="E123" s="36" t="s">
        <v>360</v>
      </c>
      <c r="F123" t="s">
        <v>4</v>
      </c>
      <c r="G123">
        <v>53515</v>
      </c>
      <c r="H123" t="s">
        <v>5</v>
      </c>
      <c r="I123" s="37" t="s">
        <v>6</v>
      </c>
      <c r="J123" s="37" t="s">
        <v>7</v>
      </c>
      <c r="K123" s="37">
        <v>70100</v>
      </c>
    </row>
    <row r="124" spans="1:11" x14ac:dyDescent="0.25">
      <c r="A124">
        <v>70346</v>
      </c>
      <c r="B124" s="36" t="s">
        <v>477</v>
      </c>
      <c r="C124" t="s">
        <v>137</v>
      </c>
      <c r="D124" t="s">
        <v>138</v>
      </c>
      <c r="E124" s="36" t="s">
        <v>361</v>
      </c>
      <c r="F124" t="s">
        <v>4</v>
      </c>
      <c r="G124">
        <v>62618</v>
      </c>
      <c r="H124" t="s">
        <v>5</v>
      </c>
      <c r="I124" s="37" t="s">
        <v>6</v>
      </c>
      <c r="J124" s="37" t="s">
        <v>7</v>
      </c>
      <c r="K124" s="37">
        <v>70100</v>
      </c>
    </row>
    <row r="125" spans="1:11" x14ac:dyDescent="0.25">
      <c r="A125">
        <v>70363</v>
      </c>
      <c r="B125" s="36" t="s">
        <v>478</v>
      </c>
      <c r="C125" t="s">
        <v>143</v>
      </c>
      <c r="D125" t="s">
        <v>144</v>
      </c>
      <c r="E125" s="36" t="s">
        <v>362</v>
      </c>
      <c r="F125" t="s">
        <v>4</v>
      </c>
      <c r="G125">
        <v>11128</v>
      </c>
      <c r="H125" t="s">
        <v>5</v>
      </c>
      <c r="I125" s="37" t="s">
        <v>6</v>
      </c>
      <c r="J125" s="37" t="s">
        <v>7</v>
      </c>
      <c r="K125" s="37">
        <v>70100</v>
      </c>
    </row>
    <row r="126" spans="1:11" x14ac:dyDescent="0.25">
      <c r="A126">
        <v>70381</v>
      </c>
      <c r="B126" s="36" t="s">
        <v>479</v>
      </c>
      <c r="C126" t="s">
        <v>293</v>
      </c>
      <c r="D126" t="s">
        <v>294</v>
      </c>
      <c r="E126" s="36" t="s">
        <v>363</v>
      </c>
      <c r="F126" t="s">
        <v>4</v>
      </c>
      <c r="G126">
        <v>62612</v>
      </c>
      <c r="H126" t="s">
        <v>5</v>
      </c>
      <c r="I126" s="37" t="s">
        <v>6</v>
      </c>
      <c r="J126" s="37" t="s">
        <v>7</v>
      </c>
      <c r="K126" s="37">
        <v>70100</v>
      </c>
    </row>
    <row r="127" spans="1:11" x14ac:dyDescent="0.25">
      <c r="A127">
        <v>70335</v>
      </c>
      <c r="B127" s="36" t="s">
        <v>480</v>
      </c>
      <c r="C127" t="s">
        <v>131</v>
      </c>
      <c r="D127" t="s">
        <v>132</v>
      </c>
      <c r="E127" s="36" t="s">
        <v>363</v>
      </c>
      <c r="F127" t="s">
        <v>4</v>
      </c>
      <c r="G127">
        <v>63627</v>
      </c>
      <c r="H127" t="s">
        <v>5</v>
      </c>
      <c r="I127" s="37" t="s">
        <v>6</v>
      </c>
      <c r="J127" s="37" t="s">
        <v>7</v>
      </c>
      <c r="K127" s="37">
        <v>70100</v>
      </c>
    </row>
    <row r="128" spans="1:11" x14ac:dyDescent="0.25">
      <c r="A128">
        <v>70423</v>
      </c>
      <c r="B128" s="36" t="s">
        <v>481</v>
      </c>
      <c r="C128" t="s">
        <v>295</v>
      </c>
      <c r="D128" t="s">
        <v>197</v>
      </c>
      <c r="E128" s="36" t="s">
        <v>364</v>
      </c>
      <c r="F128" t="s">
        <v>4</v>
      </c>
      <c r="G128">
        <v>62618</v>
      </c>
      <c r="H128" t="s">
        <v>5</v>
      </c>
      <c r="I128" s="37" t="s">
        <v>6</v>
      </c>
      <c r="J128" s="37" t="s">
        <v>7</v>
      </c>
      <c r="K128" s="37">
        <v>70100</v>
      </c>
    </row>
    <row r="129" spans="1:11" x14ac:dyDescent="0.25">
      <c r="A129">
        <v>70063</v>
      </c>
      <c r="B129" s="36" t="s">
        <v>482</v>
      </c>
      <c r="C129" t="s">
        <v>295</v>
      </c>
      <c r="D129" t="s">
        <v>64</v>
      </c>
      <c r="E129" s="36" t="s">
        <v>365</v>
      </c>
      <c r="F129" t="s">
        <v>4</v>
      </c>
      <c r="G129">
        <v>11143</v>
      </c>
      <c r="H129" t="s">
        <v>5</v>
      </c>
      <c r="I129" s="37" t="s">
        <v>6</v>
      </c>
      <c r="J129" s="37" t="s">
        <v>7</v>
      </c>
      <c r="K129" s="37">
        <v>70100</v>
      </c>
    </row>
    <row r="130" spans="1:11" x14ac:dyDescent="0.25">
      <c r="A130">
        <v>10006</v>
      </c>
      <c r="B130" s="36" t="s">
        <v>483</v>
      </c>
      <c r="C130" t="s">
        <v>50</v>
      </c>
      <c r="D130" t="s">
        <v>51</v>
      </c>
      <c r="E130" s="36" t="s">
        <v>366</v>
      </c>
      <c r="F130" t="s">
        <v>4</v>
      </c>
      <c r="G130">
        <v>11124</v>
      </c>
      <c r="H130" t="s">
        <v>5</v>
      </c>
      <c r="I130" s="37" t="s">
        <v>6</v>
      </c>
      <c r="J130" s="37" t="s">
        <v>7</v>
      </c>
      <c r="K130" s="37">
        <v>70100</v>
      </c>
    </row>
    <row r="131" spans="1:11" x14ac:dyDescent="0.25">
      <c r="A131">
        <v>70090</v>
      </c>
      <c r="B131" s="36" t="s">
        <v>484</v>
      </c>
      <c r="C131" t="s">
        <v>67</v>
      </c>
      <c r="D131" t="s">
        <v>68</v>
      </c>
      <c r="E131" s="36" t="s">
        <v>367</v>
      </c>
      <c r="F131" t="s">
        <v>4</v>
      </c>
      <c r="G131">
        <v>58580</v>
      </c>
      <c r="H131" t="s">
        <v>5</v>
      </c>
      <c r="I131" s="37" t="s">
        <v>6</v>
      </c>
      <c r="J131" s="37" t="s">
        <v>7</v>
      </c>
      <c r="K131" s="37">
        <v>70100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Form</vt:lpstr>
      <vt:lpstr>Accounting</vt:lpstr>
      <vt:lpstr>Lookup</vt:lpstr>
      <vt:lpstr>Form!Print_Area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Shannon Nordgren</dc:creator>
  <cp:lastModifiedBy>Shannon Nordgren</cp:lastModifiedBy>
  <cp:lastPrinted>2026-04-24T23:11:29Z</cp:lastPrinted>
  <dcterms:created xsi:type="dcterms:W3CDTF">2026-03-30T16:18:02Z</dcterms:created>
  <dcterms:modified xsi:type="dcterms:W3CDTF">2026-04-28T16:46:56Z</dcterms:modified>
</cp:coreProperties>
</file>